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BD4D819-6652-404C-82EF-3B4958915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illet 23" sheetId="16" r:id="rId1"/>
    <sheet name="TOFE JUILLET 23" sheetId="17" r:id="rId2"/>
  </sheets>
  <definedNames>
    <definedName name="_xlnm._FilterDatabase" localSheetId="0" hidden="1">'Juillet 23'!$A$9:$N$209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7" l="1"/>
  <c r="B20" i="17"/>
  <c r="B19" i="17"/>
  <c r="B14" i="17"/>
  <c r="U207" i="16"/>
  <c r="E207" i="16"/>
  <c r="U205" i="16"/>
  <c r="E205" i="16"/>
  <c r="U204" i="16"/>
  <c r="U203" i="16"/>
  <c r="U202" i="16"/>
  <c r="U201" i="16"/>
  <c r="U200" i="16"/>
  <c r="U199" i="16"/>
  <c r="U198" i="16"/>
  <c r="U197" i="16"/>
  <c r="U196" i="16"/>
  <c r="U195" i="16"/>
  <c r="U194" i="16"/>
  <c r="U193" i="16"/>
  <c r="E193" i="16"/>
  <c r="U192" i="16"/>
  <c r="U191" i="16"/>
  <c r="U190" i="16"/>
  <c r="U189" i="16"/>
  <c r="U188" i="16"/>
  <c r="U187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U183" i="16"/>
  <c r="U182" i="16"/>
  <c r="U181" i="16"/>
  <c r="U180" i="16"/>
  <c r="U179" i="16"/>
  <c r="U178" i="16"/>
  <c r="U177" i="16"/>
  <c r="U176" i="16"/>
  <c r="U175" i="16"/>
  <c r="U174" i="16"/>
  <c r="U173" i="16"/>
  <c r="U172" i="16"/>
  <c r="U171" i="16"/>
  <c r="U170" i="16"/>
  <c r="U169" i="16"/>
  <c r="U168" i="16"/>
  <c r="U167" i="16"/>
  <c r="U166" i="16"/>
  <c r="U165" i="16"/>
  <c r="U164" i="16"/>
  <c r="U163" i="16"/>
  <c r="U162" i="16"/>
  <c r="U161" i="16"/>
  <c r="U160" i="16"/>
  <c r="U159" i="16"/>
  <c r="U157" i="16"/>
  <c r="U156" i="16"/>
  <c r="U155" i="16"/>
  <c r="U152" i="16"/>
  <c r="U151" i="16"/>
  <c r="U150" i="16"/>
  <c r="U149" i="16"/>
  <c r="U148" i="16"/>
  <c r="U147" i="16"/>
  <c r="T145" i="16"/>
  <c r="S145" i="16"/>
  <c r="R145" i="16"/>
  <c r="Q145" i="16"/>
  <c r="P145" i="16"/>
  <c r="O145" i="16"/>
  <c r="N145" i="16"/>
  <c r="L145" i="16"/>
  <c r="K145" i="16"/>
  <c r="J145" i="16"/>
  <c r="I145" i="16"/>
  <c r="H145" i="16"/>
  <c r="G145" i="16"/>
  <c r="F145" i="16"/>
  <c r="E145" i="16"/>
  <c r="U143" i="16"/>
  <c r="U142" i="16"/>
  <c r="U141" i="16"/>
  <c r="U140" i="16"/>
  <c r="U139" i="16"/>
  <c r="E139" i="16"/>
  <c r="U138" i="16"/>
  <c r="U137" i="16"/>
  <c r="U136" i="16"/>
  <c r="G136" i="16"/>
  <c r="G130" i="16" s="1"/>
  <c r="U135" i="16"/>
  <c r="E135" i="16"/>
  <c r="U134" i="16"/>
  <c r="U133" i="16"/>
  <c r="U132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F130" i="16"/>
  <c r="E130" i="16"/>
  <c r="U128" i="16"/>
  <c r="U127" i="16"/>
  <c r="U126" i="16"/>
  <c r="U125" i="16"/>
  <c r="U124" i="16"/>
  <c r="U123" i="16"/>
  <c r="U122" i="16"/>
  <c r="U121" i="16"/>
  <c r="U120" i="16"/>
  <c r="E120" i="16"/>
  <c r="E104" i="16" s="1"/>
  <c r="U119" i="16"/>
  <c r="U118" i="16"/>
  <c r="U117" i="16"/>
  <c r="U116" i="16"/>
  <c r="U115" i="16"/>
  <c r="U114" i="16"/>
  <c r="U113" i="16"/>
  <c r="U112" i="16"/>
  <c r="U111" i="16"/>
  <c r="U104" i="16" s="1"/>
  <c r="U109" i="16"/>
  <c r="U108" i="16"/>
  <c r="U107" i="16"/>
  <c r="U106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U102" i="16"/>
  <c r="U101" i="16"/>
  <c r="U100" i="16"/>
  <c r="G100" i="16"/>
  <c r="G93" i="16" s="1"/>
  <c r="U99" i="16"/>
  <c r="U97" i="16"/>
  <c r="U96" i="16"/>
  <c r="U95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F93" i="16"/>
  <c r="E93" i="16"/>
  <c r="U91" i="16"/>
  <c r="U90" i="16"/>
  <c r="U89" i="16"/>
  <c r="U88" i="16"/>
  <c r="U87" i="16"/>
  <c r="U86" i="16"/>
  <c r="U85" i="16"/>
  <c r="U84" i="16"/>
  <c r="U83" i="16"/>
  <c r="U82" i="16"/>
  <c r="U81" i="16"/>
  <c r="U80" i="16"/>
  <c r="U79" i="16"/>
  <c r="U78" i="16"/>
  <c r="U77" i="16"/>
  <c r="U75" i="16"/>
  <c r="U74" i="16"/>
  <c r="U73" i="16"/>
  <c r="U72" i="16"/>
  <c r="U71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U67" i="16"/>
  <c r="U66" i="16"/>
  <c r="U65" i="16"/>
  <c r="U64" i="16"/>
  <c r="U63" i="16"/>
  <c r="U62" i="16"/>
  <c r="U61" i="16"/>
  <c r="U60" i="16"/>
  <c r="U59" i="16"/>
  <c r="U58" i="16"/>
  <c r="U57" i="16"/>
  <c r="E57" i="16"/>
  <c r="U56" i="16"/>
  <c r="E56" i="16"/>
  <c r="U55" i="16"/>
  <c r="U54" i="16"/>
  <c r="U53" i="16"/>
  <c r="U52" i="16"/>
  <c r="U51" i="16"/>
  <c r="U50" i="16"/>
  <c r="U49" i="16"/>
  <c r="U48" i="16"/>
  <c r="U47" i="16"/>
  <c r="U46" i="16"/>
  <c r="U45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U41" i="16"/>
  <c r="U40" i="16"/>
  <c r="U39" i="16"/>
  <c r="U38" i="16"/>
  <c r="U37" i="16"/>
  <c r="U36" i="16"/>
  <c r="U35" i="16"/>
  <c r="U34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U30" i="16"/>
  <c r="U29" i="16"/>
  <c r="U28" i="16"/>
  <c r="U27" i="16"/>
  <c r="U25" i="16"/>
  <c r="U24" i="16"/>
  <c r="U23" i="16"/>
  <c r="U22" i="16"/>
  <c r="U21" i="16"/>
  <c r="U20" i="16"/>
  <c r="U19" i="16"/>
  <c r="E19" i="16"/>
  <c r="U18" i="16"/>
  <c r="U17" i="16"/>
  <c r="E17" i="16"/>
  <c r="U16" i="16"/>
  <c r="U15" i="16"/>
  <c r="U14" i="16"/>
  <c r="U13" i="16"/>
  <c r="U12" i="16"/>
  <c r="U11" i="16"/>
  <c r="U10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T209" i="16" l="1"/>
  <c r="M209" i="16"/>
  <c r="L209" i="16"/>
  <c r="U185" i="16"/>
  <c r="O209" i="16"/>
  <c r="F209" i="16"/>
  <c r="U43" i="16"/>
  <c r="U93" i="16"/>
  <c r="H209" i="16"/>
  <c r="P209" i="16"/>
  <c r="N209" i="16"/>
  <c r="U8" i="16"/>
  <c r="U32" i="16"/>
  <c r="U145" i="16"/>
  <c r="U209" i="16" s="1"/>
  <c r="I209" i="16"/>
  <c r="Q209" i="16"/>
  <c r="U69" i="16"/>
  <c r="U130" i="16"/>
  <c r="J209" i="16"/>
  <c r="R209" i="16"/>
  <c r="B26" i="17"/>
  <c r="K209" i="16"/>
  <c r="S209" i="16"/>
  <c r="E185" i="16"/>
  <c r="E209" i="16" s="1"/>
  <c r="G209" i="16"/>
</calcChain>
</file>

<file path=xl/sharedStrings.xml><?xml version="1.0" encoding="utf-8"?>
<sst xmlns="http://schemas.openxmlformats.org/spreadsheetml/2006/main" count="709" uniqueCount="228">
  <si>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</si>
  <si>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</si>
  <si>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</si>
  <si>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</si>
  <si>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</si>
  <si>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</si>
  <si>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</si>
  <si>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</si>
  <si>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</si>
  <si>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</si>
  <si>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</si>
  <si>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</si>
  <si>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</si>
  <si>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</si>
  <si>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</si>
  <si>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</si>
  <si>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</si>
  <si>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</si>
  <si>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</si>
  <si>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</si>
  <si>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</si>
  <si>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</si>
  <si>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</si>
  <si>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</si>
  <si>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</si>
  <si>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</si>
  <si>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</si>
  <si>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</si>
  <si>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</si>
  <si>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</si>
  <si>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</si>
  <si>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</si>
  <si>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</si>
  <si>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</si>
  <si>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</si>
  <si>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</si>
  <si>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</si>
  <si>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</si>
  <si>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</si>
  <si>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</si>
  <si>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</si>
  <si>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</si>
  <si>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</si>
  <si>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</si>
  <si>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</si>
  <si>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</si>
  <si>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</si>
  <si>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</si>
  <si>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</si>
  <si>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</si>
  <si>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</si>
  <si>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</si>
  <si>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</si>
  <si>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</si>
  <si>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</si>
  <si>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</si>
  <si>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</si>
  <si>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</si>
  <si>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</si>
  <si>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</si>
  <si>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</si>
  <si>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</si>
  <si>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</si>
  <si>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</si>
  <si>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</si>
  <si>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</si>
  <si>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</si>
  <si>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</si>
  <si>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</si>
  <si>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</si>
  <si>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</si>
  <si>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</si>
  <si>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</si>
  <si>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</si>
  <si>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</si>
  <si>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</si>
  <si>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</si>
  <si>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</si>
  <si>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</si>
  <si>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</si>
  <si>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</si>
  <si>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</si>
  <si>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</si>
  <si>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</si>
  <si>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</si>
  <si>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</si>
  <si>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</si>
  <si>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</si>
  <si>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</si>
  <si>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</si>
  <si>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</si>
  <si>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</si>
  <si>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</si>
  <si>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</si>
  <si>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</si>
  <si>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</si>
  <si>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</si>
  <si>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</si>
  <si>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</si>
  <si>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</si>
  <si>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</si>
  <si>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</si>
  <si>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</si>
  <si>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</si>
  <si>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</si>
  <si>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</si>
  <si>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</si>
  <si>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</si>
  <si>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</si>
  <si>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</si>
  <si>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</si>
  <si>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</si>
  <si>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</si>
  <si>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</si>
  <si>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</si>
  <si>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</si>
  <si>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</si>
  <si>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</si>
  <si>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</si>
  <si>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</si>
  <si>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</si>
  <si>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</si>
  <si>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</si>
  <si>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</si>
  <si>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</si>
  <si>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</si>
  <si>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</si>
  <si>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</si>
  <si>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</si>
  <si>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</si>
  <si>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</si>
  <si>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</si>
  <si>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</si>
  <si>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</si>
  <si>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</si>
  <si>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</si>
  <si>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</si>
  <si>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</si>
  <si>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</si>
  <si>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</si>
  <si>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</si>
  <si>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</si>
  <si>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</si>
  <si>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</si>
  <si>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</si>
  <si>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</si>
  <si>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</si>
  <si>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</si>
  <si>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</si>
  <si>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</si>
  <si>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</si>
  <si>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</si>
  <si>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</si>
  <si>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</si>
  <si>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</si>
  <si>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</si>
  <si>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</si>
  <si>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</si>
  <si>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</si>
  <si>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</si>
  <si>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</si>
  <si>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</si>
  <si>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</si>
  <si>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</si>
  <si>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</si>
  <si>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</si>
  <si>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</si>
  <si>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</si>
  <si>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</si>
  <si>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</si>
  <si>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</si>
  <si>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</si>
  <si>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</si>
  <si>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</si>
  <si>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</si>
  <si>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</si>
  <si>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</si>
  <si>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</si>
  <si>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</si>
  <si>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</si>
  <si>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</si>
  <si>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</si>
  <si>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</si>
  <si>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</si>
  <si>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</si>
  <si>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</si>
  <si>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</si>
  <si>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</si>
  <si>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</si>
  <si>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</si>
  <si>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</si>
  <si>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</si>
  <si>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</si>
  <si>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</si>
  <si>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</si>
  <si>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</si>
  <si>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</si>
  <si>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</si>
  <si>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</si>
  <si>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</si>
  <si>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</si>
  <si>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</si>
  <si>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</si>
  <si>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</si>
  <si>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</si>
  <si>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</si>
  <si>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</si>
  <si>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</si>
  <si>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</si>
  <si>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</si>
  <si>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</si>
  <si>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</si>
  <si>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</si>
  <si>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</si>
  <si>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</si>
  <si>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</si>
  <si>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</si>
  <si>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</si>
  <si>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</si>
  <si>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Projet de construction de logements abordables</t>
  </si>
  <si>
    <t>REPARTITION PIP DANS LE TOFE JUILLET 2023 (Millions FD)</t>
  </si>
  <si>
    <t>MIS A JOUR LE 8 Août 2023</t>
  </si>
  <si>
    <t>LFR 2023</t>
  </si>
  <si>
    <t>Etude intégrée des infrastructures urbaines et de l'adaptation climatique dans la ville de Djibouti</t>
  </si>
  <si>
    <t>Projet de services de développement des entreprises pour les micro, petites et moyennes entreprises</t>
  </si>
  <si>
    <t>Autonomiser les communautés pour une meilleure nutrition à Djibouti</t>
  </si>
  <si>
    <t>Projet d'intégration numérique</t>
  </si>
  <si>
    <t>PROGRAMME D'INVESTISSEMENT PUBLIC DE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</si>
</sst>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00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2" borderId="0" xfId="0" applyFont="1" applyFill="1"/>
    <xf numFmtId="0" fontId="8" fillId="12" borderId="7" xfId="2" applyFont="1" applyFill="1" applyBorder="1" applyAlignment="1">
      <alignment horizontal="center"/>
    </xf>
    <xf numFmtId="17" fontId="8" fillId="12" borderId="9" xfId="2" applyNumberFormat="1" applyFont="1" applyFill="1" applyBorder="1" applyAlignment="1">
      <alignment horizontal="center"/>
    </xf>
    <xf numFmtId="3" fontId="9" fillId="12" borderId="3" xfId="3" applyNumberFormat="1" applyFont="1" applyFill="1" applyBorder="1" applyAlignment="1" applyProtection="1">
      <alignment horizontal="center" vertical="top"/>
    </xf>
    <xf numFmtId="0" fontId="3" fillId="12" borderId="1" xfId="0" applyFont="1" applyFill="1" applyBorder="1"/>
    <xf numFmtId="3" fontId="3" fillId="12" borderId="1" xfId="0" applyNumberFormat="1" applyFont="1" applyFill="1" applyBorder="1"/>
    <xf numFmtId="0" fontId="3" fillId="12" borderId="1" xfId="2" applyFill="1" applyBorder="1"/>
    <xf numFmtId="0" fontId="3" fillId="12" borderId="0" xfId="2" applyFill="1"/>
    <xf numFmtId="0" fontId="9" fillId="12" borderId="1" xfId="2" applyFont="1" applyFill="1" applyBorder="1"/>
    <xf numFmtId="3" fontId="12" fillId="12" borderId="3" xfId="2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25" fillId="2" borderId="1" xfId="0" applyFont="1" applyFill="1" applyBorder="1"/>
    <xf numFmtId="0" fontId="25" fillId="0" borderId="1" xfId="0" applyFont="1" applyBorder="1"/>
    <xf numFmtId="0" fontId="25" fillId="10" borderId="1" xfId="0" applyFont="1" applyFill="1" applyBorder="1"/>
    <xf numFmtId="0" fontId="25" fillId="4" borderId="1" xfId="0" applyFont="1" applyFill="1" applyBorder="1"/>
    <xf numFmtId="3" fontId="25" fillId="2" borderId="1" xfId="0" applyNumberFormat="1" applyFont="1" applyFill="1" applyBorder="1"/>
    <xf numFmtId="165" fontId="5" fillId="0" borderId="0" xfId="0" applyNumberFormat="1" applyFont="1"/>
    <xf numFmtId="0" fontId="25" fillId="3" borderId="1" xfId="0" applyFont="1" applyFill="1" applyBorder="1"/>
    <xf numFmtId="0" fontId="25" fillId="0" borderId="1" xfId="2" applyFont="1" applyBorder="1"/>
    <xf numFmtId="0" fontId="25" fillId="2" borderId="1" xfId="2" applyFont="1" applyFill="1" applyBorder="1"/>
    <xf numFmtId="0" fontId="25" fillId="8" borderId="1" xfId="2" applyFont="1" applyFill="1" applyBorder="1"/>
    <xf numFmtId="44" fontId="25" fillId="10" borderId="1" xfId="4" applyFont="1" applyFill="1" applyBorder="1" applyAlignment="1">
      <alignment horizontal="left" vertical="center"/>
    </xf>
    <xf numFmtId="3" fontId="26" fillId="10" borderId="1" xfId="2" applyNumberFormat="1" applyFont="1" applyFill="1" applyBorder="1" applyAlignment="1">
      <alignment horizontal="center"/>
    </xf>
    <xf numFmtId="0" fontId="26" fillId="10" borderId="1" xfId="2" applyFont="1" applyFill="1" applyBorder="1" applyAlignment="1">
      <alignment horizontal="center"/>
    </xf>
    <xf numFmtId="0" fontId="25" fillId="4" borderId="1" xfId="2" applyFont="1" applyFill="1" applyBorder="1"/>
    <xf numFmtId="0" fontId="25" fillId="13" borderId="1" xfId="2" applyFont="1" applyFill="1" applyBorder="1"/>
    <xf numFmtId="0" fontId="26" fillId="2" borderId="1" xfId="2" applyFont="1" applyFill="1" applyBorder="1"/>
    <xf numFmtId="0" fontId="27" fillId="0" borderId="1" xfId="0" applyFont="1" applyBorder="1" applyAlignment="1">
      <alignment horizontal="left" vertical="center"/>
    </xf>
    <xf numFmtId="0" fontId="25" fillId="11" borderId="1" xfId="0" applyFont="1" applyFill="1" applyBorder="1"/>
    <xf numFmtId="9" fontId="5" fillId="0" borderId="0" xfId="1" applyFont="1"/>
    <xf numFmtId="10" fontId="5" fillId="0" borderId="0" xfId="0" applyNumberFormat="1" applyFont="1"/>
    <xf numFmtId="10" fontId="3" fillId="2" borderId="0" xfId="2" applyNumberFormat="1" applyFill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BU903"/>
  <sheetViews>
    <sheetView tabSelected="1" workbookViewId="0">
      <selection activeCell="A3" sqref="A3:N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3" width="13.85546875" style="1" customWidth="1"/>
    <col min="14" max="14" width="14.7109375" style="179" customWidth="1"/>
    <col min="15" max="15" width="15.5703125" style="1" customWidth="1"/>
    <col min="16" max="20" width="14.85546875" style="1" customWidth="1"/>
    <col min="21" max="21" width="13.5703125" style="1" customWidth="1"/>
    <col min="22" max="16384" width="11.5703125" style="1"/>
  </cols>
  <sheetData>
    <row r="2" spans="1:21" ht="20.25" x14ac:dyDescent="0.25">
      <c r="A2" s="211" t="s">
        <v>227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21" ht="15.75" x14ac:dyDescent="0.25">
      <c r="A3" s="212" t="s">
        <v>221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21" ht="15.75" thickBot="1" x14ac:dyDescent="0.3">
      <c r="F4" s="7"/>
    </row>
    <row r="5" spans="1:21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80"/>
      <c r="O5" s="11"/>
      <c r="P5" s="11"/>
      <c r="Q5" s="11"/>
      <c r="R5" s="11"/>
      <c r="S5" s="11"/>
      <c r="T5" s="11"/>
      <c r="U5" s="11"/>
    </row>
    <row r="6" spans="1:21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222</v>
      </c>
      <c r="N6" s="181">
        <v>44927</v>
      </c>
      <c r="O6" s="156">
        <v>44958</v>
      </c>
      <c r="P6" s="156">
        <v>44986</v>
      </c>
      <c r="Q6" s="156">
        <v>45017</v>
      </c>
      <c r="R6" s="156">
        <v>45047</v>
      </c>
      <c r="S6" s="156">
        <v>45078</v>
      </c>
      <c r="T6" s="156">
        <v>45108</v>
      </c>
      <c r="U6" s="156" t="s">
        <v>217</v>
      </c>
    </row>
    <row r="7" spans="1:21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21" ht="15.75" thickBot="1" x14ac:dyDescent="0.3">
      <c r="A8" s="18" t="s">
        <v>18</v>
      </c>
      <c r="B8" s="19"/>
      <c r="C8" s="20"/>
      <c r="D8" s="19"/>
      <c r="E8" s="21">
        <f t="shared" ref="E8:M8" si="0">SUM(E10:E30)</f>
        <v>25854.21803208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 t="shared" si="0"/>
        <v>4010</v>
      </c>
      <c r="N8" s="182">
        <f t="shared" ref="N8:U8" si="1">SUM(N10:N30)</f>
        <v>32</v>
      </c>
      <c r="O8" s="21">
        <f t="shared" si="1"/>
        <v>148</v>
      </c>
      <c r="P8" s="21">
        <f t="shared" si="1"/>
        <v>335</v>
      </c>
      <c r="Q8" s="21">
        <f t="shared" si="1"/>
        <v>26</v>
      </c>
      <c r="R8" s="21">
        <f t="shared" si="1"/>
        <v>54</v>
      </c>
      <c r="S8" s="21">
        <f>SUM(S10:S30)</f>
        <v>23</v>
      </c>
      <c r="T8" s="21">
        <f>SUM(T10:T30)</f>
        <v>601</v>
      </c>
      <c r="U8" s="21">
        <f t="shared" si="1"/>
        <v>1219</v>
      </c>
    </row>
    <row r="9" spans="1:21" x14ac:dyDescent="0.25">
      <c r="A9" s="22"/>
      <c r="B9" s="22"/>
      <c r="C9" s="22"/>
      <c r="D9" s="22"/>
      <c r="E9" s="22"/>
      <c r="F9" s="23"/>
      <c r="K9" s="24"/>
    </row>
    <row r="10" spans="1:21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90">
        <v>0</v>
      </c>
      <c r="N10" s="18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>
        <f>SUM(N10:T10)</f>
        <v>0</v>
      </c>
    </row>
    <row r="11" spans="1:21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90">
        <v>0</v>
      </c>
      <c r="N11" s="183">
        <v>0</v>
      </c>
      <c r="O11" s="33">
        <v>0</v>
      </c>
      <c r="P11" s="33">
        <v>0</v>
      </c>
      <c r="Q11" s="33">
        <v>0</v>
      </c>
      <c r="R11" s="33">
        <v>0</v>
      </c>
      <c r="S11" s="33"/>
      <c r="T11" s="33"/>
      <c r="U11" s="33">
        <f t="shared" ref="U11:U30" si="2">SUM(N11:T11)</f>
        <v>0</v>
      </c>
    </row>
    <row r="12" spans="1:21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90">
        <v>0</v>
      </c>
      <c r="N12" s="183">
        <v>0</v>
      </c>
      <c r="O12" s="33">
        <v>0</v>
      </c>
      <c r="P12" s="33">
        <v>0</v>
      </c>
      <c r="Q12" s="33">
        <v>0</v>
      </c>
      <c r="R12" s="33">
        <v>0</v>
      </c>
      <c r="S12" s="33"/>
      <c r="T12" s="33"/>
      <c r="U12" s="33">
        <f t="shared" si="2"/>
        <v>0</v>
      </c>
    </row>
    <row r="13" spans="1:21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90">
        <v>0</v>
      </c>
      <c r="N13" s="18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>
        <f t="shared" si="2"/>
        <v>0</v>
      </c>
    </row>
    <row r="14" spans="1:21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91">
        <v>0</v>
      </c>
      <c r="N14" s="183">
        <v>0</v>
      </c>
      <c r="O14" s="41">
        <v>0</v>
      </c>
      <c r="P14" s="41">
        <v>0</v>
      </c>
      <c r="Q14" s="41">
        <v>0</v>
      </c>
      <c r="R14" s="41">
        <v>0</v>
      </c>
      <c r="S14" s="41"/>
      <c r="T14" s="41"/>
      <c r="U14" s="33">
        <f t="shared" si="2"/>
        <v>0</v>
      </c>
    </row>
    <row r="15" spans="1:21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91">
        <v>117</v>
      </c>
      <c r="N15" s="183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/>
      <c r="U15" s="33">
        <f t="shared" si="2"/>
        <v>0</v>
      </c>
    </row>
    <row r="16" spans="1:21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91">
        <v>250</v>
      </c>
      <c r="N16" s="183">
        <v>0</v>
      </c>
      <c r="O16" s="41">
        <v>0</v>
      </c>
      <c r="P16" s="41">
        <v>0</v>
      </c>
      <c r="Q16" s="41">
        <v>0</v>
      </c>
      <c r="R16" s="41">
        <v>0</v>
      </c>
      <c r="S16" s="41"/>
      <c r="T16" s="41"/>
      <c r="U16" s="33">
        <f t="shared" si="2"/>
        <v>0</v>
      </c>
    </row>
    <row r="17" spans="1:21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91">
        <v>100</v>
      </c>
      <c r="N17" s="183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/>
      <c r="U17" s="33">
        <f t="shared" si="2"/>
        <v>0</v>
      </c>
    </row>
    <row r="18" spans="1:21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90"/>
      <c r="N18" s="183">
        <v>0</v>
      </c>
      <c r="O18" s="33">
        <v>0</v>
      </c>
      <c r="P18" s="33">
        <v>0</v>
      </c>
      <c r="Q18" s="33">
        <v>0</v>
      </c>
      <c r="R18" s="33">
        <v>0</v>
      </c>
      <c r="S18" s="33"/>
      <c r="T18" s="33"/>
      <c r="U18" s="33">
        <f t="shared" si="2"/>
        <v>0</v>
      </c>
    </row>
    <row r="19" spans="1:21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91">
        <v>101</v>
      </c>
      <c r="N19" s="183">
        <v>0</v>
      </c>
      <c r="O19" s="41">
        <v>70</v>
      </c>
      <c r="P19" s="41">
        <v>0</v>
      </c>
      <c r="Q19" s="41">
        <v>26</v>
      </c>
      <c r="R19" s="41">
        <v>0</v>
      </c>
      <c r="S19" s="41">
        <v>17</v>
      </c>
      <c r="T19" s="41"/>
      <c r="U19" s="33">
        <f t="shared" si="2"/>
        <v>113</v>
      </c>
    </row>
    <row r="20" spans="1:21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91">
        <v>0</v>
      </c>
      <c r="N20" s="183">
        <v>0</v>
      </c>
      <c r="O20" s="41">
        <v>0</v>
      </c>
      <c r="P20" s="41">
        <v>0</v>
      </c>
      <c r="Q20" s="41">
        <v>0</v>
      </c>
      <c r="R20" s="41">
        <v>0</v>
      </c>
      <c r="S20" s="41"/>
      <c r="T20" s="41"/>
      <c r="U20" s="33">
        <f t="shared" si="2"/>
        <v>0</v>
      </c>
    </row>
    <row r="21" spans="1:21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91">
        <v>0</v>
      </c>
      <c r="N21" s="183">
        <v>0</v>
      </c>
      <c r="O21" s="41">
        <v>0</v>
      </c>
      <c r="P21" s="41">
        <v>0</v>
      </c>
      <c r="Q21" s="41">
        <v>0</v>
      </c>
      <c r="R21" s="41">
        <v>0</v>
      </c>
      <c r="S21" s="41"/>
      <c r="T21" s="41"/>
      <c r="U21" s="33">
        <f t="shared" si="2"/>
        <v>0</v>
      </c>
    </row>
    <row r="22" spans="1:21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91">
        <v>170</v>
      </c>
      <c r="N22" s="183">
        <v>8</v>
      </c>
      <c r="O22" s="41">
        <v>42</v>
      </c>
      <c r="P22" s="41">
        <v>164</v>
      </c>
      <c r="Q22" s="41">
        <v>0</v>
      </c>
      <c r="R22" s="41">
        <v>53</v>
      </c>
      <c r="S22" s="41"/>
      <c r="T22" s="41">
        <v>4</v>
      </c>
      <c r="U22" s="33">
        <f t="shared" si="2"/>
        <v>271</v>
      </c>
    </row>
    <row r="23" spans="1:21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91">
        <v>250</v>
      </c>
      <c r="N23" s="183">
        <v>3</v>
      </c>
      <c r="O23" s="41">
        <v>31</v>
      </c>
      <c r="P23" s="41">
        <v>0</v>
      </c>
      <c r="Q23" s="41">
        <v>0</v>
      </c>
      <c r="R23" s="41">
        <v>1</v>
      </c>
      <c r="S23" s="41"/>
      <c r="T23" s="41">
        <v>57</v>
      </c>
      <c r="U23" s="33">
        <f t="shared" si="2"/>
        <v>92</v>
      </c>
    </row>
    <row r="24" spans="1:21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91">
        <v>100</v>
      </c>
      <c r="N24" s="183">
        <v>0</v>
      </c>
      <c r="O24" s="41">
        <v>0</v>
      </c>
      <c r="P24" s="41">
        <v>0</v>
      </c>
      <c r="Q24" s="41">
        <v>0</v>
      </c>
      <c r="R24" s="41">
        <v>0</v>
      </c>
      <c r="S24" s="41"/>
      <c r="T24" s="41"/>
      <c r="U24" s="33">
        <f t="shared" si="2"/>
        <v>0</v>
      </c>
    </row>
    <row r="25" spans="1:21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92">
        <v>44</v>
      </c>
      <c r="N25" s="183">
        <v>0</v>
      </c>
      <c r="O25" s="53">
        <v>0</v>
      </c>
      <c r="P25" s="53">
        <v>107</v>
      </c>
      <c r="Q25" s="53">
        <v>0</v>
      </c>
      <c r="R25" s="53">
        <v>0</v>
      </c>
      <c r="S25" s="53"/>
      <c r="T25" s="53"/>
      <c r="U25" s="33">
        <f t="shared" si="2"/>
        <v>107</v>
      </c>
    </row>
    <row r="26" spans="1:21" x14ac:dyDescent="0.25">
      <c r="A26" s="42" t="s">
        <v>40</v>
      </c>
      <c r="B26" s="43"/>
      <c r="C26" s="44" t="s">
        <v>0</v>
      </c>
      <c r="D26" s="44" t="s">
        <v>21</v>
      </c>
      <c r="E26" s="45">
        <v>888</v>
      </c>
      <c r="F26" s="50"/>
      <c r="G26" s="50"/>
      <c r="H26" s="48"/>
      <c r="I26" s="48"/>
      <c r="J26" s="48"/>
      <c r="K26" s="52"/>
      <c r="L26" s="53"/>
      <c r="M26" s="192">
        <v>78</v>
      </c>
      <c r="N26" s="183"/>
      <c r="O26" s="53"/>
      <c r="P26" s="53"/>
      <c r="Q26" s="53"/>
      <c r="R26" s="53"/>
      <c r="S26" s="53"/>
      <c r="T26" s="53"/>
      <c r="U26" s="33"/>
    </row>
    <row r="27" spans="1:21" x14ac:dyDescent="0.25">
      <c r="A27" s="42" t="s">
        <v>41</v>
      </c>
      <c r="B27" s="43"/>
      <c r="C27" s="44" t="s">
        <v>0</v>
      </c>
      <c r="D27" s="44" t="s">
        <v>21</v>
      </c>
      <c r="E27" s="45">
        <v>3554</v>
      </c>
      <c r="F27" s="50"/>
      <c r="G27" s="50"/>
      <c r="H27" s="48"/>
      <c r="I27" s="48"/>
      <c r="J27" s="48"/>
      <c r="K27" s="52"/>
      <c r="L27" s="53">
        <v>1750</v>
      </c>
      <c r="M27" s="193">
        <v>1750</v>
      </c>
      <c r="N27" s="183">
        <v>0</v>
      </c>
      <c r="O27" s="53">
        <v>0</v>
      </c>
      <c r="P27" s="53">
        <v>0</v>
      </c>
      <c r="Q27" s="53">
        <v>0</v>
      </c>
      <c r="R27" s="53">
        <v>0</v>
      </c>
      <c r="S27" s="53"/>
      <c r="T27" s="53">
        <v>533</v>
      </c>
      <c r="U27" s="33">
        <f t="shared" si="2"/>
        <v>533</v>
      </c>
    </row>
    <row r="28" spans="1:21" x14ac:dyDescent="0.25">
      <c r="A28" s="25" t="s">
        <v>42</v>
      </c>
      <c r="B28" s="26"/>
      <c r="C28" s="27" t="s">
        <v>1</v>
      </c>
      <c r="D28" s="27" t="s">
        <v>21</v>
      </c>
      <c r="E28" s="28">
        <v>902</v>
      </c>
      <c r="F28" s="29">
        <v>300</v>
      </c>
      <c r="G28" s="29">
        <v>300</v>
      </c>
      <c r="H28" s="39">
        <v>200</v>
      </c>
      <c r="I28" s="39">
        <v>200</v>
      </c>
      <c r="J28" s="39">
        <v>100</v>
      </c>
      <c r="K28" s="32">
        <v>100</v>
      </c>
      <c r="L28" s="41">
        <v>100</v>
      </c>
      <c r="M28" s="191">
        <v>100</v>
      </c>
      <c r="N28" s="183">
        <v>21</v>
      </c>
      <c r="O28" s="41">
        <v>5</v>
      </c>
      <c r="P28" s="41">
        <v>64</v>
      </c>
      <c r="Q28" s="41">
        <v>0</v>
      </c>
      <c r="R28" s="41">
        <v>0</v>
      </c>
      <c r="S28" s="41">
        <v>6</v>
      </c>
      <c r="T28" s="41">
        <v>7</v>
      </c>
      <c r="U28" s="33">
        <f t="shared" si="2"/>
        <v>103</v>
      </c>
    </row>
    <row r="29" spans="1:21" x14ac:dyDescent="0.25">
      <c r="A29" s="25" t="s">
        <v>43</v>
      </c>
      <c r="B29" s="26"/>
      <c r="C29" s="27" t="s">
        <v>44</v>
      </c>
      <c r="D29" s="27" t="s">
        <v>21</v>
      </c>
      <c r="E29" s="28">
        <v>675</v>
      </c>
      <c r="F29" s="29">
        <v>622</v>
      </c>
      <c r="G29" s="29">
        <v>622</v>
      </c>
      <c r="H29" s="39">
        <v>500</v>
      </c>
      <c r="I29" s="39">
        <v>500</v>
      </c>
      <c r="J29" s="39">
        <v>675</v>
      </c>
      <c r="K29" s="32">
        <v>675</v>
      </c>
      <c r="L29" s="41">
        <v>650</v>
      </c>
      <c r="M29" s="191">
        <v>650</v>
      </c>
      <c r="N29" s="183">
        <v>0</v>
      </c>
      <c r="O29" s="41">
        <v>0</v>
      </c>
      <c r="P29" s="41">
        <v>0</v>
      </c>
      <c r="Q29" s="41">
        <v>0</v>
      </c>
      <c r="R29" s="41">
        <v>0</v>
      </c>
      <c r="S29" s="41"/>
      <c r="T29" s="41"/>
      <c r="U29" s="33">
        <f t="shared" si="2"/>
        <v>0</v>
      </c>
    </row>
    <row r="30" spans="1:21" s="4" customFormat="1" x14ac:dyDescent="0.25">
      <c r="A30" s="54" t="s">
        <v>45</v>
      </c>
      <c r="B30" s="55" t="s">
        <v>17</v>
      </c>
      <c r="C30" s="56" t="s">
        <v>46</v>
      </c>
      <c r="D30" s="56" t="s">
        <v>21</v>
      </c>
      <c r="E30" s="57">
        <v>5400</v>
      </c>
      <c r="F30" s="58">
        <v>300</v>
      </c>
      <c r="G30" s="58">
        <v>300</v>
      </c>
      <c r="H30" s="31">
        <v>300</v>
      </c>
      <c r="I30" s="31">
        <v>300</v>
      </c>
      <c r="J30" s="31">
        <v>300</v>
      </c>
      <c r="K30" s="32">
        <v>300</v>
      </c>
      <c r="L30" s="33">
        <v>300</v>
      </c>
      <c r="M30" s="190">
        <v>300</v>
      </c>
      <c r="N30" s="18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>
        <f t="shared" si="2"/>
        <v>0</v>
      </c>
    </row>
    <row r="31" spans="1:21" ht="15.75" thickBot="1" x14ac:dyDescent="0.3">
      <c r="A31" s="59" t="s">
        <v>17</v>
      </c>
      <c r="B31" s="59" t="s">
        <v>17</v>
      </c>
      <c r="C31" s="60" t="s">
        <v>17</v>
      </c>
      <c r="D31" s="60" t="s">
        <v>17</v>
      </c>
      <c r="E31" s="60" t="s">
        <v>17</v>
      </c>
      <c r="F31" s="61" t="s">
        <v>17</v>
      </c>
      <c r="K31" s="24"/>
    </row>
    <row r="32" spans="1:21" ht="15.75" thickBot="1" x14ac:dyDescent="0.3">
      <c r="A32" s="62" t="s">
        <v>47</v>
      </c>
      <c r="B32" s="63"/>
      <c r="C32" s="63"/>
      <c r="D32" s="64"/>
      <c r="E32" s="21">
        <f t="shared" ref="E32:L32" si="3">SUM(E34:E41)</f>
        <v>2795.1389799999997</v>
      </c>
      <c r="F32" s="21">
        <f t="shared" si="3"/>
        <v>353</v>
      </c>
      <c r="G32" s="21">
        <f t="shared" si="3"/>
        <v>353</v>
      </c>
      <c r="H32" s="21">
        <f t="shared" si="3"/>
        <v>566</v>
      </c>
      <c r="I32" s="21">
        <f t="shared" si="3"/>
        <v>566</v>
      </c>
      <c r="J32" s="21">
        <f t="shared" si="3"/>
        <v>461</v>
      </c>
      <c r="K32" s="21">
        <f t="shared" si="3"/>
        <v>461</v>
      </c>
      <c r="L32" s="21">
        <f t="shared" si="3"/>
        <v>481</v>
      </c>
      <c r="M32" s="21">
        <f>SUM(M34:M41)</f>
        <v>481</v>
      </c>
      <c r="N32" s="182">
        <f t="shared" ref="N32:U32" si="4">SUM(N34:N41)</f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 t="shared" si="4"/>
        <v>0</v>
      </c>
      <c r="S32" s="21">
        <f>SUM(S34:S41)</f>
        <v>0</v>
      </c>
      <c r="T32" s="21">
        <f>SUM(T34:T41)</f>
        <v>0</v>
      </c>
      <c r="U32" s="21">
        <f t="shared" si="4"/>
        <v>0</v>
      </c>
    </row>
    <row r="33" spans="1:21" x14ac:dyDescent="0.25">
      <c r="A33" s="59" t="s">
        <v>17</v>
      </c>
      <c r="B33" s="59" t="s">
        <v>17</v>
      </c>
      <c r="C33" s="60" t="s">
        <v>17</v>
      </c>
      <c r="D33" s="60" t="s">
        <v>17</v>
      </c>
      <c r="E33" s="60" t="s">
        <v>17</v>
      </c>
      <c r="F33" s="61" t="s">
        <v>17</v>
      </c>
      <c r="K33" s="24"/>
    </row>
    <row r="34" spans="1:21" x14ac:dyDescent="0.25">
      <c r="A34" s="25" t="s">
        <v>48</v>
      </c>
      <c r="B34" s="26"/>
      <c r="C34" s="27" t="s">
        <v>49</v>
      </c>
      <c r="D34" s="27" t="s">
        <v>21</v>
      </c>
      <c r="E34" s="28">
        <v>956.13897999999995</v>
      </c>
      <c r="F34" s="29">
        <v>200</v>
      </c>
      <c r="G34" s="29">
        <v>200</v>
      </c>
      <c r="H34" s="39">
        <v>150</v>
      </c>
      <c r="I34" s="39">
        <v>150</v>
      </c>
      <c r="J34" s="39">
        <v>150</v>
      </c>
      <c r="K34" s="32">
        <v>150</v>
      </c>
      <c r="L34" s="32">
        <v>150</v>
      </c>
      <c r="M34" s="194">
        <v>150</v>
      </c>
      <c r="N34" s="184">
        <v>0</v>
      </c>
      <c r="O34" s="32">
        <v>0</v>
      </c>
      <c r="P34" s="32">
        <v>0</v>
      </c>
      <c r="Q34" s="32">
        <v>0</v>
      </c>
      <c r="R34" s="32">
        <v>0</v>
      </c>
      <c r="S34" s="32"/>
      <c r="T34" s="32"/>
      <c r="U34" s="32">
        <f>SUM(N34:T34)</f>
        <v>0</v>
      </c>
    </row>
    <row r="35" spans="1:21" x14ac:dyDescent="0.25">
      <c r="A35" s="25" t="s">
        <v>50</v>
      </c>
      <c r="B35" s="27"/>
      <c r="C35" s="27" t="s">
        <v>49</v>
      </c>
      <c r="D35" s="27" t="s">
        <v>21</v>
      </c>
      <c r="E35" s="28">
        <v>667</v>
      </c>
      <c r="F35" s="29">
        <v>50</v>
      </c>
      <c r="G35" s="29">
        <v>50</v>
      </c>
      <c r="H35" s="39">
        <v>50</v>
      </c>
      <c r="I35" s="39">
        <v>50</v>
      </c>
      <c r="J35" s="39">
        <v>50</v>
      </c>
      <c r="K35" s="32">
        <v>50</v>
      </c>
      <c r="L35" s="32">
        <v>50</v>
      </c>
      <c r="M35" s="194">
        <v>50</v>
      </c>
      <c r="N35" s="184">
        <v>0</v>
      </c>
      <c r="O35" s="32">
        <v>0</v>
      </c>
      <c r="P35" s="32">
        <v>0</v>
      </c>
      <c r="Q35" s="32">
        <v>0</v>
      </c>
      <c r="R35" s="32">
        <v>0</v>
      </c>
      <c r="S35" s="32"/>
      <c r="T35" s="32"/>
      <c r="U35" s="32">
        <f t="shared" ref="U35:U41" si="5">SUM(N35:T35)</f>
        <v>0</v>
      </c>
    </row>
    <row r="36" spans="1:21" x14ac:dyDescent="0.25">
      <c r="A36" s="25" t="s">
        <v>51</v>
      </c>
      <c r="B36" s="27"/>
      <c r="C36" s="27" t="s">
        <v>52</v>
      </c>
      <c r="D36" s="27" t="s">
        <v>21</v>
      </c>
      <c r="E36" s="28">
        <v>29</v>
      </c>
      <c r="F36" s="29">
        <v>3</v>
      </c>
      <c r="G36" s="29">
        <v>3</v>
      </c>
      <c r="H36" s="39">
        <v>5</v>
      </c>
      <c r="I36" s="39">
        <v>5</v>
      </c>
      <c r="J36" s="39"/>
      <c r="K36" s="32"/>
      <c r="L36" s="32">
        <v>20</v>
      </c>
      <c r="M36" s="194">
        <v>20</v>
      </c>
      <c r="N36" s="184">
        <v>0</v>
      </c>
      <c r="O36" s="32">
        <v>0</v>
      </c>
      <c r="P36" s="32">
        <v>0</v>
      </c>
      <c r="Q36" s="32">
        <v>0</v>
      </c>
      <c r="R36" s="32">
        <v>0</v>
      </c>
      <c r="S36" s="32"/>
      <c r="T36" s="32"/>
      <c r="U36" s="32">
        <f t="shared" si="5"/>
        <v>0</v>
      </c>
    </row>
    <row r="37" spans="1:21" x14ac:dyDescent="0.25">
      <c r="A37" s="65" t="s">
        <v>53</v>
      </c>
      <c r="B37" s="44"/>
      <c r="C37" s="44" t="s">
        <v>54</v>
      </c>
      <c r="D37" s="44" t="s">
        <v>21</v>
      </c>
      <c r="E37" s="45">
        <v>109</v>
      </c>
      <c r="F37" s="44">
        <v>0</v>
      </c>
      <c r="G37" s="44">
        <v>0</v>
      </c>
      <c r="H37" s="44">
        <v>109</v>
      </c>
      <c r="I37" s="44">
        <v>109</v>
      </c>
      <c r="J37" s="44">
        <v>109</v>
      </c>
      <c r="K37" s="32">
        <v>109</v>
      </c>
      <c r="L37" s="32">
        <v>109</v>
      </c>
      <c r="M37" s="194">
        <v>109</v>
      </c>
      <c r="N37" s="184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>
        <f t="shared" si="5"/>
        <v>0</v>
      </c>
    </row>
    <row r="38" spans="1:21" x14ac:dyDescent="0.25">
      <c r="A38" s="65" t="s">
        <v>55</v>
      </c>
      <c r="B38" s="44"/>
      <c r="C38" s="44" t="s">
        <v>54</v>
      </c>
      <c r="D38" s="44" t="s">
        <v>21</v>
      </c>
      <c r="E38" s="45">
        <v>66</v>
      </c>
      <c r="F38" s="44">
        <v>0</v>
      </c>
      <c r="G38" s="44">
        <v>0</v>
      </c>
      <c r="H38" s="44">
        <v>66</v>
      </c>
      <c r="I38" s="44">
        <v>66</v>
      </c>
      <c r="J38" s="44">
        <v>66</v>
      </c>
      <c r="K38" s="32">
        <v>66</v>
      </c>
      <c r="L38" s="32">
        <v>66</v>
      </c>
      <c r="M38" s="194">
        <v>66</v>
      </c>
      <c r="N38" s="184">
        <v>0</v>
      </c>
      <c r="O38" s="32">
        <v>0</v>
      </c>
      <c r="P38" s="32">
        <v>0</v>
      </c>
      <c r="Q38" s="32">
        <v>0</v>
      </c>
      <c r="R38" s="32">
        <v>0</v>
      </c>
      <c r="S38" s="32"/>
      <c r="T38" s="32"/>
      <c r="U38" s="32">
        <f t="shared" si="5"/>
        <v>0</v>
      </c>
    </row>
    <row r="39" spans="1:21" x14ac:dyDescent="0.25">
      <c r="A39" s="65" t="s">
        <v>56</v>
      </c>
      <c r="B39" s="44"/>
      <c r="C39" s="44" t="s">
        <v>54</v>
      </c>
      <c r="D39" s="44" t="s">
        <v>21</v>
      </c>
      <c r="E39" s="45">
        <v>29</v>
      </c>
      <c r="F39" s="50">
        <v>0</v>
      </c>
      <c r="G39" s="50">
        <v>0</v>
      </c>
      <c r="H39" s="44">
        <v>29</v>
      </c>
      <c r="I39" s="44">
        <v>29</v>
      </c>
      <c r="J39" s="44">
        <v>29</v>
      </c>
      <c r="K39" s="32">
        <v>29</v>
      </c>
      <c r="L39" s="32">
        <v>29</v>
      </c>
      <c r="M39" s="194">
        <v>29</v>
      </c>
      <c r="N39" s="184">
        <v>0</v>
      </c>
      <c r="O39" s="32">
        <v>0</v>
      </c>
      <c r="P39" s="32">
        <v>0</v>
      </c>
      <c r="Q39" s="32">
        <v>0</v>
      </c>
      <c r="R39" s="32">
        <v>0</v>
      </c>
      <c r="S39" s="32"/>
      <c r="T39" s="32"/>
      <c r="U39" s="32">
        <f t="shared" si="5"/>
        <v>0</v>
      </c>
    </row>
    <row r="40" spans="1:21" x14ac:dyDescent="0.25">
      <c r="A40" s="65" t="s">
        <v>57</v>
      </c>
      <c r="B40" s="44"/>
      <c r="C40" s="44" t="s">
        <v>54</v>
      </c>
      <c r="D40" s="44" t="s">
        <v>21</v>
      </c>
      <c r="E40" s="45">
        <v>341</v>
      </c>
      <c r="F40" s="44">
        <v>0</v>
      </c>
      <c r="G40" s="44">
        <v>0</v>
      </c>
      <c r="H40" s="44">
        <v>57</v>
      </c>
      <c r="I40" s="44">
        <v>57</v>
      </c>
      <c r="J40" s="44">
        <v>57</v>
      </c>
      <c r="K40" s="32">
        <v>57</v>
      </c>
      <c r="L40" s="32">
        <v>57</v>
      </c>
      <c r="M40" s="194">
        <v>57</v>
      </c>
      <c r="N40" s="184">
        <v>0</v>
      </c>
      <c r="O40" s="32">
        <v>0</v>
      </c>
      <c r="P40" s="32">
        <v>0</v>
      </c>
      <c r="Q40" s="32">
        <v>0</v>
      </c>
      <c r="R40" s="32">
        <v>0</v>
      </c>
      <c r="S40" s="32"/>
      <c r="T40" s="32"/>
      <c r="U40" s="32">
        <f t="shared" si="5"/>
        <v>0</v>
      </c>
    </row>
    <row r="41" spans="1:21" x14ac:dyDescent="0.25">
      <c r="A41" s="25" t="s">
        <v>58</v>
      </c>
      <c r="B41" s="27"/>
      <c r="C41" s="27" t="s">
        <v>59</v>
      </c>
      <c r="D41" s="27" t="s">
        <v>21</v>
      </c>
      <c r="E41" s="28">
        <v>598</v>
      </c>
      <c r="F41" s="29">
        <v>100</v>
      </c>
      <c r="G41" s="29">
        <v>100</v>
      </c>
      <c r="H41" s="39">
        <v>100</v>
      </c>
      <c r="I41" s="39">
        <v>100</v>
      </c>
      <c r="J41" s="39">
        <v>0</v>
      </c>
      <c r="K41" s="32">
        <v>0</v>
      </c>
      <c r="L41" s="32">
        <v>0</v>
      </c>
      <c r="M41" s="194">
        <v>0</v>
      </c>
      <c r="N41" s="184">
        <v>0</v>
      </c>
      <c r="O41" s="32">
        <v>0</v>
      </c>
      <c r="P41" s="32">
        <v>0</v>
      </c>
      <c r="Q41" s="32">
        <v>0</v>
      </c>
      <c r="R41" s="32">
        <v>0</v>
      </c>
      <c r="S41" s="32"/>
      <c r="T41" s="32"/>
      <c r="U41" s="32">
        <f t="shared" si="5"/>
        <v>0</v>
      </c>
    </row>
    <row r="42" spans="1:21" ht="15.75" thickBot="1" x14ac:dyDescent="0.3">
      <c r="A42" s="59" t="s">
        <v>17</v>
      </c>
      <c r="B42" s="59" t="s">
        <v>17</v>
      </c>
      <c r="C42" s="60" t="s">
        <v>17</v>
      </c>
      <c r="D42" s="60" t="s">
        <v>17</v>
      </c>
      <c r="E42" s="60" t="s">
        <v>17</v>
      </c>
      <c r="F42" s="61" t="s">
        <v>17</v>
      </c>
      <c r="K42" s="24"/>
    </row>
    <row r="43" spans="1:21" ht="15.75" thickBot="1" x14ac:dyDescent="0.3">
      <c r="A43" s="18" t="s">
        <v>60</v>
      </c>
      <c r="B43" s="19"/>
      <c r="C43" s="66"/>
      <c r="D43" s="64"/>
      <c r="E43" s="21">
        <f t="shared" ref="E43:L43" si="6">SUM(E45:E67)</f>
        <v>121922.489</v>
      </c>
      <c r="F43" s="21">
        <f t="shared" si="6"/>
        <v>14548</v>
      </c>
      <c r="G43" s="21">
        <f t="shared" si="6"/>
        <v>10447</v>
      </c>
      <c r="H43" s="21">
        <f t="shared" si="6"/>
        <v>9722</v>
      </c>
      <c r="I43" s="21">
        <f t="shared" si="6"/>
        <v>8915</v>
      </c>
      <c r="J43" s="21">
        <f t="shared" si="6"/>
        <v>8878</v>
      </c>
      <c r="K43" s="21">
        <f t="shared" si="6"/>
        <v>5378</v>
      </c>
      <c r="L43" s="21">
        <f t="shared" si="6"/>
        <v>7611</v>
      </c>
      <c r="M43" s="21">
        <f>SUM(M45:M67)</f>
        <v>7611</v>
      </c>
      <c r="N43" s="182">
        <f t="shared" ref="N43:U43" si="7">SUM(N45:N67)</f>
        <v>11</v>
      </c>
      <c r="O43" s="21">
        <f t="shared" si="7"/>
        <v>179</v>
      </c>
      <c r="P43" s="21">
        <f t="shared" si="7"/>
        <v>487</v>
      </c>
      <c r="Q43" s="21">
        <f t="shared" si="7"/>
        <v>0</v>
      </c>
      <c r="R43" s="21">
        <f t="shared" si="7"/>
        <v>39</v>
      </c>
      <c r="S43" s="21">
        <f>SUM(S45:S67)</f>
        <v>99</v>
      </c>
      <c r="T43" s="21">
        <f>SUM(T45:T67)</f>
        <v>26</v>
      </c>
      <c r="U43" s="21">
        <f t="shared" si="7"/>
        <v>841</v>
      </c>
    </row>
    <row r="44" spans="1:21" x14ac:dyDescent="0.25">
      <c r="A44" s="59" t="s">
        <v>17</v>
      </c>
      <c r="B44" s="59" t="s">
        <v>17</v>
      </c>
      <c r="C44" s="60" t="s">
        <v>17</v>
      </c>
      <c r="D44" s="60" t="s">
        <v>17</v>
      </c>
      <c r="E44" s="60" t="s">
        <v>17</v>
      </c>
      <c r="F44" s="61" t="s">
        <v>17</v>
      </c>
      <c r="K44" s="24"/>
    </row>
    <row r="45" spans="1:21" x14ac:dyDescent="0.25">
      <c r="A45" s="25" t="s">
        <v>61</v>
      </c>
      <c r="B45" s="33"/>
      <c r="C45" s="27" t="s">
        <v>4</v>
      </c>
      <c r="D45" s="27" t="s">
        <v>27</v>
      </c>
      <c r="E45" s="28">
        <v>5268</v>
      </c>
      <c r="F45" s="34">
        <v>1100</v>
      </c>
      <c r="G45" s="30">
        <v>1100</v>
      </c>
      <c r="H45" s="39">
        <v>1300</v>
      </c>
      <c r="I45" s="39">
        <v>800</v>
      </c>
      <c r="J45" s="39">
        <v>800</v>
      </c>
      <c r="K45" s="40">
        <v>1000</v>
      </c>
      <c r="L45" s="41">
        <v>600</v>
      </c>
      <c r="M45" s="191">
        <v>600</v>
      </c>
      <c r="N45" s="183">
        <v>0</v>
      </c>
      <c r="O45" s="41">
        <v>0</v>
      </c>
      <c r="P45" s="41">
        <v>0</v>
      </c>
      <c r="Q45" s="41">
        <v>0</v>
      </c>
      <c r="R45" s="41">
        <v>0</v>
      </c>
      <c r="S45" s="41"/>
      <c r="T45" s="41"/>
      <c r="U45" s="41">
        <f>SUM(N45:T45)</f>
        <v>0</v>
      </c>
    </row>
    <row r="46" spans="1:21" x14ac:dyDescent="0.25">
      <c r="A46" s="25" t="s">
        <v>62</v>
      </c>
      <c r="B46" s="49"/>
      <c r="C46" s="27" t="s">
        <v>0</v>
      </c>
      <c r="D46" s="27" t="s">
        <v>27</v>
      </c>
      <c r="E46" s="28">
        <v>4167</v>
      </c>
      <c r="F46" s="34">
        <v>868</v>
      </c>
      <c r="G46" s="30">
        <v>568</v>
      </c>
      <c r="H46" s="39">
        <v>750</v>
      </c>
      <c r="I46" s="39">
        <v>750</v>
      </c>
      <c r="J46" s="39">
        <v>900</v>
      </c>
      <c r="K46" s="40">
        <v>500</v>
      </c>
      <c r="L46" s="41">
        <v>643</v>
      </c>
      <c r="M46" s="191">
        <v>643</v>
      </c>
      <c r="N46" s="183">
        <v>0</v>
      </c>
      <c r="O46" s="41">
        <v>0</v>
      </c>
      <c r="P46" s="41">
        <v>12</v>
      </c>
      <c r="Q46" s="41">
        <v>0</v>
      </c>
      <c r="R46" s="41">
        <v>0</v>
      </c>
      <c r="S46" s="41">
        <v>90</v>
      </c>
      <c r="T46" s="41"/>
      <c r="U46" s="41">
        <f t="shared" ref="U46:U67" si="8">SUM(N46:T46)</f>
        <v>102</v>
      </c>
    </row>
    <row r="47" spans="1:21" x14ac:dyDescent="0.25">
      <c r="A47" s="25" t="s">
        <v>61</v>
      </c>
      <c r="B47" s="49"/>
      <c r="C47" s="27" t="s">
        <v>63</v>
      </c>
      <c r="D47" s="27" t="s">
        <v>27</v>
      </c>
      <c r="E47" s="28">
        <v>4776</v>
      </c>
      <c r="F47" s="34">
        <v>950</v>
      </c>
      <c r="G47" s="30">
        <v>950</v>
      </c>
      <c r="H47" s="39">
        <v>700</v>
      </c>
      <c r="I47" s="39">
        <v>700</v>
      </c>
      <c r="J47" s="39">
        <v>800</v>
      </c>
      <c r="K47" s="40">
        <v>300</v>
      </c>
      <c r="L47" s="41">
        <v>500</v>
      </c>
      <c r="M47" s="191">
        <v>500</v>
      </c>
      <c r="N47" s="183">
        <v>0</v>
      </c>
      <c r="O47" s="41">
        <v>0</v>
      </c>
      <c r="P47" s="41">
        <v>0</v>
      </c>
      <c r="Q47" s="41">
        <v>0</v>
      </c>
      <c r="R47" s="41">
        <v>0</v>
      </c>
      <c r="S47" s="41"/>
      <c r="T47" s="41"/>
      <c r="U47" s="41">
        <f t="shared" si="8"/>
        <v>0</v>
      </c>
    </row>
    <row r="48" spans="1:21" x14ac:dyDescent="0.25">
      <c r="A48" s="67" t="s">
        <v>64</v>
      </c>
      <c r="B48" s="68"/>
      <c r="C48" s="69" t="s">
        <v>1</v>
      </c>
      <c r="D48" s="69" t="s">
        <v>27</v>
      </c>
      <c r="E48" s="70">
        <v>2602</v>
      </c>
      <c r="F48" s="71">
        <v>38</v>
      </c>
      <c r="G48" s="72">
        <v>141</v>
      </c>
      <c r="H48" s="73">
        <v>10</v>
      </c>
      <c r="I48" s="73">
        <v>140</v>
      </c>
      <c r="J48" s="73"/>
      <c r="K48" s="40"/>
      <c r="L48" s="41">
        <v>0</v>
      </c>
      <c r="M48" s="191">
        <v>0</v>
      </c>
      <c r="N48" s="183">
        <v>0</v>
      </c>
      <c r="O48" s="41">
        <v>0</v>
      </c>
      <c r="P48" s="41">
        <v>0</v>
      </c>
      <c r="Q48" s="41">
        <v>0</v>
      </c>
      <c r="R48" s="41">
        <v>0</v>
      </c>
      <c r="S48" s="41"/>
      <c r="T48" s="41"/>
      <c r="U48" s="41">
        <f t="shared" si="8"/>
        <v>0</v>
      </c>
    </row>
    <row r="49" spans="1:21" x14ac:dyDescent="0.25">
      <c r="A49" s="25" t="s">
        <v>65</v>
      </c>
      <c r="B49" s="27" t="s">
        <v>66</v>
      </c>
      <c r="C49" s="27" t="s">
        <v>4</v>
      </c>
      <c r="D49" s="27" t="s">
        <v>27</v>
      </c>
      <c r="E49" s="28">
        <v>17322</v>
      </c>
      <c r="F49" s="34">
        <v>0</v>
      </c>
      <c r="G49" s="30">
        <v>0</v>
      </c>
      <c r="H49" s="39">
        <v>173</v>
      </c>
      <c r="I49" s="39">
        <v>173</v>
      </c>
      <c r="J49" s="39">
        <v>878</v>
      </c>
      <c r="K49" s="40">
        <v>378</v>
      </c>
      <c r="L49" s="41">
        <v>400</v>
      </c>
      <c r="M49" s="41">
        <v>400</v>
      </c>
      <c r="N49" s="183">
        <v>0</v>
      </c>
      <c r="O49" s="41">
        <v>0</v>
      </c>
      <c r="P49" s="41">
        <v>0</v>
      </c>
      <c r="Q49" s="41">
        <v>0</v>
      </c>
      <c r="R49" s="41">
        <v>0</v>
      </c>
      <c r="S49" s="41"/>
      <c r="T49" s="41"/>
      <c r="U49" s="41">
        <f t="shared" si="8"/>
        <v>0</v>
      </c>
    </row>
    <row r="50" spans="1:21" x14ac:dyDescent="0.25">
      <c r="A50" s="25" t="s">
        <v>65</v>
      </c>
      <c r="B50" s="27" t="s">
        <v>66</v>
      </c>
      <c r="C50" s="27" t="s">
        <v>63</v>
      </c>
      <c r="D50" s="27" t="s">
        <v>27</v>
      </c>
      <c r="E50" s="28">
        <v>3389</v>
      </c>
      <c r="F50" s="34"/>
      <c r="G50" s="30"/>
      <c r="H50" s="39"/>
      <c r="I50" s="39"/>
      <c r="J50" s="39"/>
      <c r="K50" s="40"/>
      <c r="L50" s="41">
        <v>500</v>
      </c>
      <c r="M50" s="41">
        <v>500</v>
      </c>
      <c r="N50" s="183">
        <v>0</v>
      </c>
      <c r="O50" s="41">
        <v>0</v>
      </c>
      <c r="P50" s="41">
        <v>0</v>
      </c>
      <c r="Q50" s="41">
        <v>0</v>
      </c>
      <c r="R50" s="41">
        <v>0</v>
      </c>
      <c r="S50" s="41"/>
      <c r="T50" s="41"/>
      <c r="U50" s="41">
        <f t="shared" si="8"/>
        <v>0</v>
      </c>
    </row>
    <row r="51" spans="1:21" x14ac:dyDescent="0.25">
      <c r="A51" s="25" t="s">
        <v>67</v>
      </c>
      <c r="B51" s="27" t="s">
        <v>66</v>
      </c>
      <c r="C51" s="27" t="s">
        <v>4</v>
      </c>
      <c r="D51" s="27" t="s">
        <v>27</v>
      </c>
      <c r="E51" s="28">
        <v>5845</v>
      </c>
      <c r="F51" s="34">
        <v>0</v>
      </c>
      <c r="G51" s="30">
        <v>96</v>
      </c>
      <c r="H51" s="39">
        <v>0</v>
      </c>
      <c r="I51" s="39">
        <v>63</v>
      </c>
      <c r="J51" s="39">
        <v>0</v>
      </c>
      <c r="K51" s="40">
        <v>0</v>
      </c>
      <c r="L51" s="41">
        <v>0</v>
      </c>
      <c r="M51" s="194">
        <v>0</v>
      </c>
      <c r="N51" s="183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>
        <f t="shared" si="8"/>
        <v>0</v>
      </c>
    </row>
    <row r="52" spans="1:21" x14ac:dyDescent="0.25">
      <c r="A52" s="25" t="s">
        <v>68</v>
      </c>
      <c r="B52" s="27" t="s">
        <v>66</v>
      </c>
      <c r="C52" s="27" t="s">
        <v>4</v>
      </c>
      <c r="D52" s="27" t="s">
        <v>27</v>
      </c>
      <c r="E52" s="28">
        <v>11690</v>
      </c>
      <c r="F52" s="34">
        <v>3500</v>
      </c>
      <c r="G52" s="30">
        <v>2500</v>
      </c>
      <c r="H52" s="39">
        <v>1500</v>
      </c>
      <c r="I52" s="39">
        <v>1000</v>
      </c>
      <c r="J52" s="39">
        <v>1000</v>
      </c>
      <c r="K52" s="40">
        <v>500</v>
      </c>
      <c r="L52" s="41">
        <v>600</v>
      </c>
      <c r="M52" s="41">
        <v>600</v>
      </c>
      <c r="N52" s="183">
        <v>1</v>
      </c>
      <c r="O52" s="41">
        <v>78</v>
      </c>
      <c r="P52" s="41">
        <v>474</v>
      </c>
      <c r="Q52" s="41">
        <v>0</v>
      </c>
      <c r="R52" s="41">
        <v>22</v>
      </c>
      <c r="S52" s="41"/>
      <c r="T52" s="41">
        <v>15</v>
      </c>
      <c r="U52" s="41">
        <f t="shared" si="8"/>
        <v>590</v>
      </c>
    </row>
    <row r="53" spans="1:21" x14ac:dyDescent="0.25">
      <c r="A53" s="25" t="s">
        <v>69</v>
      </c>
      <c r="B53" s="27" t="s">
        <v>66</v>
      </c>
      <c r="C53" s="27" t="s">
        <v>70</v>
      </c>
      <c r="D53" s="27" t="s">
        <v>27</v>
      </c>
      <c r="E53" s="28">
        <v>7570</v>
      </c>
      <c r="F53" s="34">
        <v>3000</v>
      </c>
      <c r="G53" s="30">
        <v>0</v>
      </c>
      <c r="H53" s="39">
        <v>889</v>
      </c>
      <c r="I53" s="39">
        <v>889</v>
      </c>
      <c r="J53" s="39">
        <v>0</v>
      </c>
      <c r="K53" s="40">
        <v>0</v>
      </c>
      <c r="L53" s="41">
        <v>1618</v>
      </c>
      <c r="M53" s="41">
        <v>1618</v>
      </c>
      <c r="N53" s="183">
        <v>0</v>
      </c>
      <c r="O53" s="41">
        <v>0</v>
      </c>
      <c r="P53" s="41">
        <v>0</v>
      </c>
      <c r="Q53" s="41">
        <v>0</v>
      </c>
      <c r="R53" s="41">
        <v>0</v>
      </c>
      <c r="S53" s="41"/>
      <c r="T53" s="41"/>
      <c r="U53" s="41">
        <f t="shared" si="8"/>
        <v>0</v>
      </c>
    </row>
    <row r="54" spans="1:21" x14ac:dyDescent="0.25">
      <c r="A54" s="25" t="s">
        <v>71</v>
      </c>
      <c r="B54" s="27"/>
      <c r="C54" s="27" t="s">
        <v>46</v>
      </c>
      <c r="D54" s="27" t="s">
        <v>21</v>
      </c>
      <c r="E54" s="28">
        <v>4900</v>
      </c>
      <c r="F54" s="29">
        <v>1000</v>
      </c>
      <c r="G54" s="29">
        <v>1000</v>
      </c>
      <c r="H54" s="39">
        <v>500</v>
      </c>
      <c r="I54" s="39">
        <v>500</v>
      </c>
      <c r="J54" s="39">
        <v>500</v>
      </c>
      <c r="K54" s="32">
        <v>200</v>
      </c>
      <c r="L54" s="32">
        <v>200</v>
      </c>
      <c r="M54" s="191">
        <v>200</v>
      </c>
      <c r="N54" s="184">
        <v>0</v>
      </c>
      <c r="O54" s="32">
        <v>0</v>
      </c>
      <c r="P54" s="32">
        <v>0</v>
      </c>
      <c r="Q54" s="32">
        <v>0</v>
      </c>
      <c r="R54" s="32">
        <v>0</v>
      </c>
      <c r="S54" s="32"/>
      <c r="T54" s="32"/>
      <c r="U54" s="41">
        <f t="shared" si="8"/>
        <v>0</v>
      </c>
    </row>
    <row r="55" spans="1:21" x14ac:dyDescent="0.25">
      <c r="A55" s="25" t="s">
        <v>72</v>
      </c>
      <c r="B55" s="26"/>
      <c r="C55" s="27" t="s">
        <v>73</v>
      </c>
      <c r="D55" s="27" t="s">
        <v>21</v>
      </c>
      <c r="E55" s="27">
        <v>1058</v>
      </c>
      <c r="F55" s="29">
        <v>142</v>
      </c>
      <c r="G55" s="29">
        <v>142</v>
      </c>
      <c r="H55" s="74">
        <v>100</v>
      </c>
      <c r="I55" s="74">
        <v>100</v>
      </c>
      <c r="J55" s="74">
        <v>50</v>
      </c>
      <c r="K55" s="32">
        <v>50</v>
      </c>
      <c r="L55" s="32">
        <v>50</v>
      </c>
      <c r="M55" s="32">
        <v>50</v>
      </c>
      <c r="N55" s="184">
        <v>0</v>
      </c>
      <c r="O55" s="32">
        <v>0</v>
      </c>
      <c r="P55" s="32">
        <v>0</v>
      </c>
      <c r="Q55" s="32">
        <v>0</v>
      </c>
      <c r="R55" s="32">
        <v>0</v>
      </c>
      <c r="S55" s="32"/>
      <c r="T55" s="32"/>
      <c r="U55" s="41">
        <f t="shared" si="8"/>
        <v>0</v>
      </c>
    </row>
    <row r="56" spans="1:21" x14ac:dyDescent="0.25">
      <c r="A56" s="25" t="s">
        <v>74</v>
      </c>
      <c r="B56" s="26"/>
      <c r="C56" s="27" t="s">
        <v>73</v>
      </c>
      <c r="D56" s="27" t="s">
        <v>21</v>
      </c>
      <c r="E56" s="27">
        <f>20.2*200</f>
        <v>4040</v>
      </c>
      <c r="F56" s="29"/>
      <c r="G56" s="29"/>
      <c r="H56" s="74"/>
      <c r="I56" s="74"/>
      <c r="J56" s="74">
        <v>350</v>
      </c>
      <c r="K56" s="32">
        <v>350</v>
      </c>
      <c r="L56" s="32">
        <v>350</v>
      </c>
      <c r="M56" s="32">
        <v>350</v>
      </c>
      <c r="N56" s="184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41">
        <f t="shared" si="8"/>
        <v>0</v>
      </c>
    </row>
    <row r="57" spans="1:21" x14ac:dyDescent="0.25">
      <c r="A57" s="25" t="s">
        <v>75</v>
      </c>
      <c r="B57" s="25"/>
      <c r="C57" s="27" t="s">
        <v>73</v>
      </c>
      <c r="D57" s="27" t="s">
        <v>21</v>
      </c>
      <c r="E57" s="27">
        <f>12*200</f>
        <v>2400</v>
      </c>
      <c r="F57" s="29"/>
      <c r="G57" s="29"/>
      <c r="H57" s="74"/>
      <c r="I57" s="74"/>
      <c r="J57" s="74">
        <v>200</v>
      </c>
      <c r="K57" s="32">
        <v>200</v>
      </c>
      <c r="L57" s="32">
        <v>200</v>
      </c>
      <c r="M57" s="32">
        <v>200</v>
      </c>
      <c r="N57" s="184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41">
        <f t="shared" si="8"/>
        <v>0</v>
      </c>
    </row>
    <row r="58" spans="1:21" x14ac:dyDescent="0.25">
      <c r="A58" s="25" t="s">
        <v>76</v>
      </c>
      <c r="B58" s="26"/>
      <c r="C58" s="27" t="s">
        <v>77</v>
      </c>
      <c r="D58" s="27" t="s">
        <v>21</v>
      </c>
      <c r="E58" s="27">
        <v>1073</v>
      </c>
      <c r="F58" s="29">
        <v>250</v>
      </c>
      <c r="G58" s="29">
        <v>250</v>
      </c>
      <c r="H58" s="39">
        <v>150</v>
      </c>
      <c r="I58" s="39">
        <v>150</v>
      </c>
      <c r="J58" s="39">
        <v>150</v>
      </c>
      <c r="K58" s="32">
        <v>50</v>
      </c>
      <c r="L58" s="32">
        <v>50</v>
      </c>
      <c r="M58" s="191">
        <v>50</v>
      </c>
      <c r="N58" s="184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41">
        <f t="shared" si="8"/>
        <v>0</v>
      </c>
    </row>
    <row r="59" spans="1:21" x14ac:dyDescent="0.25">
      <c r="A59" s="25" t="s">
        <v>78</v>
      </c>
      <c r="B59" s="26"/>
      <c r="C59" s="27" t="s">
        <v>73</v>
      </c>
      <c r="D59" s="27" t="s">
        <v>21</v>
      </c>
      <c r="E59" s="27">
        <v>550</v>
      </c>
      <c r="F59" s="29">
        <v>200</v>
      </c>
      <c r="G59" s="29">
        <v>200</v>
      </c>
      <c r="H59" s="74">
        <v>200</v>
      </c>
      <c r="I59" s="74">
        <v>200</v>
      </c>
      <c r="J59" s="74"/>
      <c r="K59" s="32"/>
      <c r="L59" s="41"/>
      <c r="M59" s="191">
        <v>0</v>
      </c>
      <c r="N59" s="183">
        <v>0</v>
      </c>
      <c r="O59" s="41">
        <v>0</v>
      </c>
      <c r="P59" s="41">
        <v>0</v>
      </c>
      <c r="Q59" s="41">
        <v>0</v>
      </c>
      <c r="R59" s="41">
        <v>0</v>
      </c>
      <c r="S59" s="41"/>
      <c r="T59" s="41"/>
      <c r="U59" s="41">
        <f t="shared" si="8"/>
        <v>0</v>
      </c>
    </row>
    <row r="60" spans="1:21" x14ac:dyDescent="0.25">
      <c r="A60" s="25" t="s">
        <v>79</v>
      </c>
      <c r="B60" s="26"/>
      <c r="C60" s="27" t="s">
        <v>1</v>
      </c>
      <c r="D60" s="27" t="s">
        <v>21</v>
      </c>
      <c r="E60" s="27">
        <v>956</v>
      </c>
      <c r="F60" s="29">
        <v>250</v>
      </c>
      <c r="G60" s="29">
        <v>250</v>
      </c>
      <c r="H60" s="39">
        <v>200</v>
      </c>
      <c r="I60" s="39">
        <v>200</v>
      </c>
      <c r="J60" s="39"/>
      <c r="K60" s="32"/>
      <c r="L60" s="41">
        <v>0</v>
      </c>
      <c r="M60" s="193">
        <v>0</v>
      </c>
      <c r="N60" s="183">
        <v>0</v>
      </c>
      <c r="O60" s="41">
        <v>0</v>
      </c>
      <c r="P60" s="41">
        <v>0</v>
      </c>
      <c r="Q60" s="41">
        <v>0</v>
      </c>
      <c r="R60" s="41">
        <v>0</v>
      </c>
      <c r="S60" s="41"/>
      <c r="T60" s="41"/>
      <c r="U60" s="41">
        <f t="shared" si="8"/>
        <v>0</v>
      </c>
    </row>
    <row r="61" spans="1:21" x14ac:dyDescent="0.25">
      <c r="A61" s="25" t="s">
        <v>80</v>
      </c>
      <c r="B61" s="26"/>
      <c r="C61" s="27" t="s">
        <v>1</v>
      </c>
      <c r="D61" s="27" t="s">
        <v>21</v>
      </c>
      <c r="E61" s="28">
        <v>1599.489</v>
      </c>
      <c r="F61" s="29">
        <v>100</v>
      </c>
      <c r="G61" s="29">
        <v>100</v>
      </c>
      <c r="H61" s="39">
        <v>150</v>
      </c>
      <c r="I61" s="39">
        <v>150</v>
      </c>
      <c r="J61" s="39">
        <v>150</v>
      </c>
      <c r="K61" s="32">
        <v>150</v>
      </c>
      <c r="L61" s="41">
        <v>250</v>
      </c>
      <c r="M61" s="41">
        <v>250</v>
      </c>
      <c r="N61" s="183">
        <v>0</v>
      </c>
      <c r="O61" s="41">
        <v>0</v>
      </c>
      <c r="P61" s="41">
        <v>0</v>
      </c>
      <c r="Q61" s="41">
        <v>0</v>
      </c>
      <c r="R61" s="41">
        <v>0</v>
      </c>
      <c r="S61" s="41"/>
      <c r="T61" s="41"/>
      <c r="U61" s="41">
        <f t="shared" si="8"/>
        <v>0</v>
      </c>
    </row>
    <row r="62" spans="1:21" x14ac:dyDescent="0.25">
      <c r="A62" s="25" t="s">
        <v>81</v>
      </c>
      <c r="B62" s="26"/>
      <c r="C62" s="27" t="s">
        <v>1</v>
      </c>
      <c r="D62" s="27" t="s">
        <v>21</v>
      </c>
      <c r="E62" s="27">
        <v>319</v>
      </c>
      <c r="F62" s="29">
        <v>50</v>
      </c>
      <c r="G62" s="29">
        <v>50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50</v>
      </c>
      <c r="N62" s="183">
        <v>8</v>
      </c>
      <c r="O62" s="41">
        <v>0</v>
      </c>
      <c r="P62" s="41">
        <v>0</v>
      </c>
      <c r="Q62" s="41">
        <v>0</v>
      </c>
      <c r="R62" s="41">
        <v>0</v>
      </c>
      <c r="S62" s="41"/>
      <c r="T62" s="41"/>
      <c r="U62" s="41">
        <f t="shared" si="8"/>
        <v>8</v>
      </c>
    </row>
    <row r="63" spans="1:21" x14ac:dyDescent="0.25">
      <c r="A63" s="25" t="s">
        <v>82</v>
      </c>
      <c r="B63" s="26"/>
      <c r="C63" s="27" t="s">
        <v>1</v>
      </c>
      <c r="D63" s="27" t="s">
        <v>21</v>
      </c>
      <c r="E63" s="27">
        <v>963</v>
      </c>
      <c r="F63" s="29">
        <v>100</v>
      </c>
      <c r="G63" s="29">
        <v>100</v>
      </c>
      <c r="H63" s="39">
        <v>50</v>
      </c>
      <c r="I63" s="39">
        <v>50</v>
      </c>
      <c r="J63" s="39">
        <v>50</v>
      </c>
      <c r="K63" s="32">
        <v>50</v>
      </c>
      <c r="L63" s="41">
        <v>50</v>
      </c>
      <c r="M63" s="41">
        <v>50</v>
      </c>
      <c r="N63" s="183">
        <v>2</v>
      </c>
      <c r="O63" s="41">
        <v>2</v>
      </c>
      <c r="P63" s="41">
        <v>1</v>
      </c>
      <c r="Q63" s="41">
        <v>0</v>
      </c>
      <c r="R63" s="41">
        <v>0</v>
      </c>
      <c r="S63" s="41"/>
      <c r="T63" s="41"/>
      <c r="U63" s="41">
        <f t="shared" si="8"/>
        <v>5</v>
      </c>
    </row>
    <row r="64" spans="1:21" x14ac:dyDescent="0.25">
      <c r="A64" s="25" t="s">
        <v>83</v>
      </c>
      <c r="B64" s="26"/>
      <c r="C64" s="27" t="s">
        <v>1</v>
      </c>
      <c r="D64" s="27" t="s">
        <v>21</v>
      </c>
      <c r="E64" s="28">
        <v>13000</v>
      </c>
      <c r="F64" s="29"/>
      <c r="G64" s="29"/>
      <c r="H64" s="39"/>
      <c r="I64" s="39"/>
      <c r="J64" s="39"/>
      <c r="K64" s="32">
        <v>100</v>
      </c>
      <c r="L64" s="41">
        <v>100</v>
      </c>
      <c r="M64" s="41">
        <v>100</v>
      </c>
      <c r="N64" s="183">
        <v>0</v>
      </c>
      <c r="O64" s="41">
        <v>0</v>
      </c>
      <c r="P64" s="41">
        <v>0</v>
      </c>
      <c r="Q64" s="41">
        <v>0</v>
      </c>
      <c r="R64" s="41">
        <v>17</v>
      </c>
      <c r="S64" s="41"/>
      <c r="T64" s="41">
        <v>11</v>
      </c>
      <c r="U64" s="41">
        <f t="shared" si="8"/>
        <v>28</v>
      </c>
    </row>
    <row r="65" spans="1:749" x14ac:dyDescent="0.25">
      <c r="A65" s="42" t="s">
        <v>84</v>
      </c>
      <c r="B65" s="43"/>
      <c r="C65" s="44" t="s">
        <v>0</v>
      </c>
      <c r="D65" s="44" t="s">
        <v>27</v>
      </c>
      <c r="E65" s="45">
        <v>9774</v>
      </c>
      <c r="F65" s="50"/>
      <c r="G65" s="50"/>
      <c r="H65" s="48"/>
      <c r="I65" s="48"/>
      <c r="J65" s="48"/>
      <c r="K65" s="52"/>
      <c r="L65" s="53">
        <v>450</v>
      </c>
      <c r="M65" s="53">
        <v>450</v>
      </c>
      <c r="N65" s="183">
        <v>0</v>
      </c>
      <c r="O65" s="53">
        <v>99</v>
      </c>
      <c r="P65" s="53">
        <v>0</v>
      </c>
      <c r="Q65" s="53">
        <v>0</v>
      </c>
      <c r="R65" s="53">
        <v>0</v>
      </c>
      <c r="S65" s="53">
        <v>9</v>
      </c>
      <c r="T65" s="53"/>
      <c r="U65" s="41">
        <f t="shared" si="8"/>
        <v>108</v>
      </c>
    </row>
    <row r="66" spans="1:749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13329</v>
      </c>
      <c r="F66" s="34">
        <v>2000</v>
      </c>
      <c r="G66" s="30">
        <v>2000</v>
      </c>
      <c r="H66" s="39">
        <v>2000</v>
      </c>
      <c r="I66" s="39">
        <v>2000</v>
      </c>
      <c r="J66" s="39">
        <v>2000</v>
      </c>
      <c r="K66" s="40">
        <v>1000</v>
      </c>
      <c r="L66" s="41">
        <v>500</v>
      </c>
      <c r="M66" s="41">
        <v>500</v>
      </c>
      <c r="N66" s="183">
        <v>0</v>
      </c>
      <c r="O66" s="41">
        <v>0</v>
      </c>
      <c r="P66" s="41">
        <v>0</v>
      </c>
      <c r="Q66" s="41">
        <v>0</v>
      </c>
      <c r="R66" s="41">
        <v>0</v>
      </c>
      <c r="S66" s="41"/>
      <c r="T66" s="41"/>
      <c r="U66" s="41">
        <f t="shared" si="8"/>
        <v>0</v>
      </c>
    </row>
    <row r="67" spans="1:749" x14ac:dyDescent="0.25">
      <c r="A67" s="25" t="s">
        <v>85</v>
      </c>
      <c r="B67" s="27" t="s">
        <v>66</v>
      </c>
      <c r="C67" s="27" t="s">
        <v>2</v>
      </c>
      <c r="D67" s="27" t="s">
        <v>27</v>
      </c>
      <c r="E67" s="28">
        <v>5332</v>
      </c>
      <c r="F67" s="34">
        <v>1000</v>
      </c>
      <c r="G67" s="30">
        <v>1000</v>
      </c>
      <c r="H67" s="39">
        <v>1000</v>
      </c>
      <c r="I67" s="39">
        <v>1000</v>
      </c>
      <c r="J67" s="39">
        <v>1000</v>
      </c>
      <c r="K67" s="40">
        <v>500</v>
      </c>
      <c r="L67" s="41">
        <v>500</v>
      </c>
      <c r="M67" s="41">
        <v>500</v>
      </c>
      <c r="N67" s="183">
        <v>0</v>
      </c>
      <c r="O67" s="41">
        <v>0</v>
      </c>
      <c r="P67" s="41">
        <v>0</v>
      </c>
      <c r="Q67" s="41">
        <v>0</v>
      </c>
      <c r="R67" s="41">
        <v>0</v>
      </c>
      <c r="S67" s="41"/>
      <c r="T67" s="41"/>
      <c r="U67" s="41">
        <f t="shared" si="8"/>
        <v>0</v>
      </c>
    </row>
    <row r="68" spans="1:749" ht="15.75" thickBot="1" x14ac:dyDescent="0.3">
      <c r="A68" s="75" t="s">
        <v>17</v>
      </c>
      <c r="B68" s="59" t="s">
        <v>17</v>
      </c>
      <c r="C68" s="60" t="s">
        <v>17</v>
      </c>
      <c r="D68" s="60" t="s">
        <v>17</v>
      </c>
      <c r="E68" s="76" t="s">
        <v>17</v>
      </c>
      <c r="F68" s="77" t="s">
        <v>17</v>
      </c>
      <c r="K68" s="24"/>
    </row>
    <row r="69" spans="1:749" ht="15" customHeight="1" thickBot="1" x14ac:dyDescent="0.3">
      <c r="A69" s="78" t="s">
        <v>86</v>
      </c>
      <c r="B69" s="79"/>
      <c r="C69" s="20"/>
      <c r="D69" s="19"/>
      <c r="E69" s="21">
        <f t="shared" ref="E69:L69" si="9">SUM(E71:E91)</f>
        <v>272976.37343000004</v>
      </c>
      <c r="F69" s="21">
        <f t="shared" si="9"/>
        <v>26697.138607500001</v>
      </c>
      <c r="G69" s="21">
        <f t="shared" si="9"/>
        <v>38816</v>
      </c>
      <c r="H69" s="21">
        <f t="shared" si="9"/>
        <v>11404</v>
      </c>
      <c r="I69" s="21">
        <f t="shared" si="9"/>
        <v>12919</v>
      </c>
      <c r="J69" s="21">
        <f t="shared" si="9"/>
        <v>10811</v>
      </c>
      <c r="K69" s="21">
        <f t="shared" si="9"/>
        <v>9811</v>
      </c>
      <c r="L69" s="21">
        <f t="shared" si="9"/>
        <v>6169</v>
      </c>
      <c r="M69" s="21">
        <f>SUM(M71:M91)</f>
        <v>6247</v>
      </c>
      <c r="N69" s="182">
        <f t="shared" ref="N69:U69" si="10">SUM(N71:N91)</f>
        <v>336</v>
      </c>
      <c r="O69" s="21">
        <f t="shared" si="10"/>
        <v>358</v>
      </c>
      <c r="P69" s="21">
        <f t="shared" si="10"/>
        <v>0</v>
      </c>
      <c r="Q69" s="21">
        <f t="shared" si="10"/>
        <v>419</v>
      </c>
      <c r="R69" s="21">
        <f t="shared" si="10"/>
        <v>604</v>
      </c>
      <c r="S69" s="21">
        <f>SUM(S71:S91)</f>
        <v>9</v>
      </c>
      <c r="T69" s="21">
        <f>SUM(T71:T91)</f>
        <v>282</v>
      </c>
      <c r="U69" s="21">
        <f t="shared" si="10"/>
        <v>2008</v>
      </c>
    </row>
    <row r="70" spans="1:749" ht="14.45" customHeight="1" x14ac:dyDescent="0.25">
      <c r="A70" s="75" t="s">
        <v>17</v>
      </c>
      <c r="B70" s="59" t="s">
        <v>17</v>
      </c>
      <c r="C70" s="60" t="s">
        <v>17</v>
      </c>
      <c r="D70" s="60" t="s">
        <v>17</v>
      </c>
      <c r="E70" s="60" t="s">
        <v>17</v>
      </c>
      <c r="F70" s="61" t="s">
        <v>17</v>
      </c>
      <c r="K70" s="24"/>
    </row>
    <row r="71" spans="1:749" ht="14.45" customHeight="1" x14ac:dyDescent="0.25">
      <c r="A71" s="25" t="s">
        <v>87</v>
      </c>
      <c r="B71" s="27"/>
      <c r="C71" s="27" t="s">
        <v>88</v>
      </c>
      <c r="D71" s="27" t="s">
        <v>27</v>
      </c>
      <c r="E71" s="28">
        <v>2689</v>
      </c>
      <c r="F71" s="34">
        <v>62</v>
      </c>
      <c r="G71" s="30">
        <v>664</v>
      </c>
      <c r="H71" s="39">
        <v>664</v>
      </c>
      <c r="I71" s="39">
        <v>656</v>
      </c>
      <c r="J71" s="39"/>
      <c r="K71" s="40"/>
      <c r="L71" s="41"/>
      <c r="M71" s="191"/>
      <c r="N71" s="183">
        <v>0</v>
      </c>
      <c r="O71" s="41">
        <v>0</v>
      </c>
      <c r="P71" s="41">
        <v>0</v>
      </c>
      <c r="Q71" s="41">
        <v>0</v>
      </c>
      <c r="R71" s="41">
        <v>0</v>
      </c>
      <c r="S71" s="41"/>
      <c r="T71" s="41"/>
      <c r="U71" s="41">
        <f>SUM(N71:T71)</f>
        <v>0</v>
      </c>
    </row>
    <row r="72" spans="1:749" ht="14.45" customHeight="1" x14ac:dyDescent="0.25">
      <c r="A72" s="25" t="s">
        <v>89</v>
      </c>
      <c r="B72" s="27"/>
      <c r="C72" s="27" t="s">
        <v>0</v>
      </c>
      <c r="D72" s="27" t="s">
        <v>27</v>
      </c>
      <c r="E72" s="28">
        <v>921</v>
      </c>
      <c r="F72" s="34">
        <v>410</v>
      </c>
      <c r="G72" s="30">
        <v>100</v>
      </c>
      <c r="H72" s="39">
        <v>287</v>
      </c>
      <c r="I72" s="39">
        <v>200</v>
      </c>
      <c r="J72" s="39"/>
      <c r="K72" s="40"/>
      <c r="L72" s="41">
        <v>0</v>
      </c>
      <c r="M72" s="191">
        <v>0</v>
      </c>
      <c r="N72" s="183">
        <v>0</v>
      </c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>
        <f t="shared" ref="U72:U91" si="11">SUM(N72:T72)</f>
        <v>0</v>
      </c>
    </row>
    <row r="73" spans="1:749" x14ac:dyDescent="0.25">
      <c r="A73" s="80" t="s">
        <v>90</v>
      </c>
      <c r="B73" s="81"/>
      <c r="C73" s="27" t="s">
        <v>63</v>
      </c>
      <c r="D73" s="27" t="s">
        <v>27</v>
      </c>
      <c r="E73" s="28">
        <v>13444</v>
      </c>
      <c r="F73" s="34">
        <v>2375</v>
      </c>
      <c r="G73" s="30">
        <v>2163</v>
      </c>
      <c r="H73" s="39">
        <v>50</v>
      </c>
      <c r="I73" s="39">
        <v>783</v>
      </c>
      <c r="J73" s="39"/>
      <c r="K73" s="40"/>
      <c r="L73" s="41"/>
      <c r="M73" s="191"/>
      <c r="N73" s="183">
        <v>0</v>
      </c>
      <c r="O73" s="41">
        <v>0</v>
      </c>
      <c r="P73" s="41">
        <v>0</v>
      </c>
      <c r="Q73" s="41">
        <v>0</v>
      </c>
      <c r="R73" s="41">
        <v>0</v>
      </c>
      <c r="S73" s="41"/>
      <c r="T73" s="41"/>
      <c r="U73" s="41">
        <f t="shared" si="11"/>
        <v>0</v>
      </c>
    </row>
    <row r="74" spans="1:749" ht="14.45" customHeight="1" x14ac:dyDescent="0.25">
      <c r="A74" s="25" t="s">
        <v>91</v>
      </c>
      <c r="B74" s="28" t="s">
        <v>66</v>
      </c>
      <c r="C74" s="27" t="s">
        <v>3</v>
      </c>
      <c r="D74" s="27" t="s">
        <v>27</v>
      </c>
      <c r="E74" s="28">
        <v>4798.4670000000006</v>
      </c>
      <c r="F74" s="34">
        <v>1000</v>
      </c>
      <c r="G74" s="30">
        <v>300</v>
      </c>
      <c r="H74" s="39">
        <v>500</v>
      </c>
      <c r="I74" s="39">
        <v>500</v>
      </c>
      <c r="J74" s="39">
        <v>800</v>
      </c>
      <c r="K74" s="40">
        <v>500</v>
      </c>
      <c r="L74" s="41">
        <v>700</v>
      </c>
      <c r="M74" s="196">
        <v>700</v>
      </c>
      <c r="N74" s="183">
        <v>0</v>
      </c>
      <c r="O74" s="41">
        <v>0</v>
      </c>
      <c r="P74" s="41">
        <v>0</v>
      </c>
      <c r="Q74" s="41">
        <v>0</v>
      </c>
      <c r="R74" s="41">
        <v>0</v>
      </c>
      <c r="S74" s="41"/>
      <c r="T74" s="41"/>
      <c r="U74" s="41">
        <f t="shared" si="11"/>
        <v>0</v>
      </c>
    </row>
    <row r="75" spans="1:749" ht="14.45" customHeight="1" x14ac:dyDescent="0.25">
      <c r="A75" s="82" t="s">
        <v>92</v>
      </c>
      <c r="B75" s="83"/>
      <c r="C75" s="84" t="s">
        <v>1</v>
      </c>
      <c r="D75" s="84" t="s">
        <v>21</v>
      </c>
      <c r="E75" s="83">
        <v>617</v>
      </c>
      <c r="F75" s="85">
        <v>0</v>
      </c>
      <c r="G75" s="86">
        <v>0</v>
      </c>
      <c r="H75" s="87">
        <v>100</v>
      </c>
      <c r="I75" s="87">
        <v>100</v>
      </c>
      <c r="J75" s="87">
        <v>150</v>
      </c>
      <c r="K75" s="32">
        <v>150</v>
      </c>
      <c r="L75" s="41">
        <v>150</v>
      </c>
      <c r="M75" s="191">
        <v>150</v>
      </c>
      <c r="N75" s="183">
        <v>0</v>
      </c>
      <c r="O75" s="41">
        <v>0</v>
      </c>
      <c r="P75" s="41">
        <v>0</v>
      </c>
      <c r="Q75" s="41">
        <v>0</v>
      </c>
      <c r="R75" s="41">
        <v>0</v>
      </c>
      <c r="S75" s="41"/>
      <c r="T75" s="41"/>
      <c r="U75" s="41">
        <f t="shared" si="11"/>
        <v>0</v>
      </c>
    </row>
    <row r="76" spans="1:749" ht="14.45" customHeight="1" x14ac:dyDescent="0.25">
      <c r="A76" s="200" t="s">
        <v>223</v>
      </c>
      <c r="B76" s="201"/>
      <c r="C76" s="202" t="s">
        <v>1</v>
      </c>
      <c r="D76" s="202" t="s">
        <v>21</v>
      </c>
      <c r="E76" s="201">
        <v>337</v>
      </c>
      <c r="F76" s="85"/>
      <c r="G76" s="86"/>
      <c r="H76" s="87"/>
      <c r="I76" s="87"/>
      <c r="J76" s="87"/>
      <c r="K76" s="32"/>
      <c r="L76" s="41"/>
      <c r="M76" s="192">
        <v>78</v>
      </c>
      <c r="N76" s="183"/>
      <c r="O76" s="41"/>
      <c r="P76" s="41"/>
      <c r="Q76" s="41"/>
      <c r="R76" s="41"/>
      <c r="S76" s="41"/>
      <c r="T76" s="41"/>
      <c r="U76" s="41"/>
    </row>
    <row r="77" spans="1:749" ht="14.45" customHeight="1" x14ac:dyDescent="0.25">
      <c r="A77" s="88" t="s">
        <v>93</v>
      </c>
      <c r="B77" s="70"/>
      <c r="C77" s="69" t="s">
        <v>0</v>
      </c>
      <c r="D77" s="69" t="s">
        <v>27</v>
      </c>
      <c r="E77" s="70">
        <v>178</v>
      </c>
      <c r="F77" s="71"/>
      <c r="G77" s="72"/>
      <c r="H77" s="73"/>
      <c r="I77" s="73">
        <v>70</v>
      </c>
      <c r="J77" s="73">
        <v>108</v>
      </c>
      <c r="K77" s="40">
        <v>108</v>
      </c>
      <c r="L77" s="41">
        <v>58</v>
      </c>
      <c r="M77" s="191">
        <v>58</v>
      </c>
      <c r="N77" s="183">
        <v>0</v>
      </c>
      <c r="O77" s="41">
        <v>0</v>
      </c>
      <c r="P77" s="41">
        <v>0</v>
      </c>
      <c r="Q77" s="41">
        <v>0</v>
      </c>
      <c r="R77" s="41">
        <v>0</v>
      </c>
      <c r="S77" s="41"/>
      <c r="T77" s="41"/>
      <c r="U77" s="41">
        <f t="shared" si="11"/>
        <v>0</v>
      </c>
    </row>
    <row r="78" spans="1:749" ht="14.45" customHeight="1" x14ac:dyDescent="0.25">
      <c r="A78" s="89" t="s">
        <v>93</v>
      </c>
      <c r="B78" s="45"/>
      <c r="C78" s="44" t="s">
        <v>0</v>
      </c>
      <c r="D78" s="44" t="s">
        <v>27</v>
      </c>
      <c r="E78" s="45">
        <v>12228</v>
      </c>
      <c r="F78" s="46"/>
      <c r="G78" s="47"/>
      <c r="H78" s="48"/>
      <c r="I78" s="48">
        <v>0</v>
      </c>
      <c r="J78" s="90">
        <v>0</v>
      </c>
      <c r="K78" s="91">
        <v>600</v>
      </c>
      <c r="L78" s="53">
        <v>335</v>
      </c>
      <c r="M78" s="193">
        <v>335</v>
      </c>
      <c r="N78" s="183">
        <v>71</v>
      </c>
      <c r="O78" s="53">
        <v>0</v>
      </c>
      <c r="P78" s="53">
        <v>0</v>
      </c>
      <c r="Q78" s="53">
        <v>0</v>
      </c>
      <c r="R78" s="53">
        <v>0</v>
      </c>
      <c r="S78" s="53">
        <v>9</v>
      </c>
      <c r="T78" s="53">
        <v>16</v>
      </c>
      <c r="U78" s="41">
        <f t="shared" si="11"/>
        <v>96</v>
      </c>
    </row>
    <row r="79" spans="1:749" ht="14.45" customHeight="1" x14ac:dyDescent="0.25">
      <c r="A79" s="25" t="s">
        <v>94</v>
      </c>
      <c r="B79" s="26"/>
      <c r="C79" s="27" t="s">
        <v>0</v>
      </c>
      <c r="D79" s="27" t="s">
        <v>27</v>
      </c>
      <c r="E79" s="27">
        <v>7997</v>
      </c>
      <c r="F79" s="29"/>
      <c r="G79" s="29"/>
      <c r="H79" s="29">
        <v>0</v>
      </c>
      <c r="I79" s="29">
        <v>0</v>
      </c>
      <c r="J79" s="29">
        <v>400</v>
      </c>
      <c r="K79" s="40">
        <v>400</v>
      </c>
      <c r="L79" s="26">
        <v>450</v>
      </c>
      <c r="M79" s="197">
        <v>450</v>
      </c>
      <c r="N79" s="185">
        <v>0</v>
      </c>
      <c r="O79" s="26">
        <v>0</v>
      </c>
      <c r="P79" s="26">
        <v>0</v>
      </c>
      <c r="Q79" s="26">
        <v>0</v>
      </c>
      <c r="R79" s="26">
        <v>0</v>
      </c>
      <c r="S79" s="26"/>
      <c r="T79" s="26"/>
      <c r="U79" s="41">
        <f t="shared" si="11"/>
        <v>0</v>
      </c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  <c r="ABT79" s="92"/>
      <c r="ABU79" s="92"/>
    </row>
    <row r="80" spans="1:749" ht="14.45" customHeight="1" x14ac:dyDescent="0.25">
      <c r="A80" s="25" t="s">
        <v>95</v>
      </c>
      <c r="B80" s="27" t="s">
        <v>66</v>
      </c>
      <c r="C80" s="27" t="s">
        <v>3</v>
      </c>
      <c r="D80" s="27" t="s">
        <v>27</v>
      </c>
      <c r="E80" s="28">
        <v>21327</v>
      </c>
      <c r="F80" s="34">
        <v>1000</v>
      </c>
      <c r="G80" s="30">
        <v>300</v>
      </c>
      <c r="H80" s="29">
        <v>700</v>
      </c>
      <c r="I80" s="29">
        <v>700</v>
      </c>
      <c r="J80" s="29">
        <v>2000</v>
      </c>
      <c r="K80" s="40">
        <v>1500</v>
      </c>
      <c r="L80" s="26">
        <v>1500</v>
      </c>
      <c r="M80" s="198">
        <v>1500</v>
      </c>
      <c r="N80" s="185">
        <v>265</v>
      </c>
      <c r="O80" s="26">
        <v>358</v>
      </c>
      <c r="P80" s="26">
        <v>0</v>
      </c>
      <c r="Q80" s="26">
        <v>419</v>
      </c>
      <c r="R80" s="26">
        <v>604</v>
      </c>
      <c r="S80" s="26"/>
      <c r="T80" s="26">
        <v>259</v>
      </c>
      <c r="U80" s="41">
        <f t="shared" si="11"/>
        <v>1905</v>
      </c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  <c r="ABT80" s="92"/>
      <c r="ABU80" s="92"/>
    </row>
    <row r="81" spans="1:749" ht="14.45" customHeight="1" x14ac:dyDescent="0.25">
      <c r="A81" s="25" t="s">
        <v>96</v>
      </c>
      <c r="B81" s="27" t="s">
        <v>66</v>
      </c>
      <c r="C81" s="27" t="s">
        <v>3</v>
      </c>
      <c r="D81" s="27" t="s">
        <v>27</v>
      </c>
      <c r="E81" s="28">
        <v>4443</v>
      </c>
      <c r="F81" s="34">
        <v>0</v>
      </c>
      <c r="G81" s="30">
        <v>140</v>
      </c>
      <c r="H81" s="29">
        <v>5</v>
      </c>
      <c r="I81" s="29">
        <v>32</v>
      </c>
      <c r="J81" s="29"/>
      <c r="K81" s="40"/>
      <c r="L81" s="26"/>
      <c r="M81" s="198">
        <v>0</v>
      </c>
      <c r="N81" s="185">
        <v>0</v>
      </c>
      <c r="O81" s="26">
        <v>0</v>
      </c>
      <c r="P81" s="26">
        <v>0</v>
      </c>
      <c r="Q81" s="26">
        <v>0</v>
      </c>
      <c r="R81" s="26">
        <v>0</v>
      </c>
      <c r="S81" s="26"/>
      <c r="T81" s="26">
        <v>7</v>
      </c>
      <c r="U81" s="41">
        <f t="shared" si="11"/>
        <v>7</v>
      </c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</row>
    <row r="82" spans="1:749" ht="14.45" customHeight="1" x14ac:dyDescent="0.25">
      <c r="A82" s="25" t="s">
        <v>97</v>
      </c>
      <c r="B82" s="27" t="s">
        <v>66</v>
      </c>
      <c r="C82" s="27" t="s">
        <v>3</v>
      </c>
      <c r="D82" s="27" t="s">
        <v>27</v>
      </c>
      <c r="E82" s="28">
        <v>1066</v>
      </c>
      <c r="F82" s="34">
        <v>0</v>
      </c>
      <c r="G82" s="30">
        <v>50</v>
      </c>
      <c r="H82" s="29">
        <v>0</v>
      </c>
      <c r="I82" s="29">
        <v>50</v>
      </c>
      <c r="J82" s="29"/>
      <c r="K82" s="40"/>
      <c r="L82" s="26"/>
      <c r="M82" s="198">
        <v>0</v>
      </c>
      <c r="N82" s="185">
        <v>0</v>
      </c>
      <c r="O82" s="26">
        <v>0</v>
      </c>
      <c r="P82" s="26">
        <v>0</v>
      </c>
      <c r="Q82" s="26">
        <v>0</v>
      </c>
      <c r="R82" s="26">
        <v>0</v>
      </c>
      <c r="S82" s="26"/>
      <c r="T82" s="26"/>
      <c r="U82" s="41">
        <f t="shared" si="11"/>
        <v>0</v>
      </c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</row>
    <row r="83" spans="1:749" ht="14.45" customHeight="1" x14ac:dyDescent="0.25">
      <c r="A83" s="25" t="s">
        <v>98</v>
      </c>
      <c r="B83" s="27" t="s">
        <v>66</v>
      </c>
      <c r="C83" s="27" t="s">
        <v>99</v>
      </c>
      <c r="D83" s="27" t="s">
        <v>27</v>
      </c>
      <c r="E83" s="28">
        <v>2310</v>
      </c>
      <c r="F83" s="34">
        <v>1000</v>
      </c>
      <c r="G83" s="30">
        <v>500</v>
      </c>
      <c r="H83" s="29">
        <v>500</v>
      </c>
      <c r="I83" s="29">
        <v>500</v>
      </c>
      <c r="J83" s="29">
        <v>850</v>
      </c>
      <c r="K83" s="40">
        <v>550</v>
      </c>
      <c r="L83" s="26">
        <v>1460</v>
      </c>
      <c r="M83" s="198">
        <v>1460</v>
      </c>
      <c r="N83" s="185">
        <v>0</v>
      </c>
      <c r="O83" s="26">
        <v>0</v>
      </c>
      <c r="P83" s="26">
        <v>0</v>
      </c>
      <c r="Q83" s="26">
        <v>0</v>
      </c>
      <c r="R83" s="26">
        <v>0</v>
      </c>
      <c r="S83" s="26"/>
      <c r="T83" s="26"/>
      <c r="U83" s="41">
        <f t="shared" si="11"/>
        <v>0</v>
      </c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</row>
    <row r="84" spans="1:749" ht="14.45" customHeight="1" x14ac:dyDescent="0.25">
      <c r="A84" s="25" t="s">
        <v>100</v>
      </c>
      <c r="B84" s="27" t="s">
        <v>66</v>
      </c>
      <c r="C84" s="27" t="s">
        <v>99</v>
      </c>
      <c r="D84" s="27" t="s">
        <v>27</v>
      </c>
      <c r="E84" s="28">
        <v>1066</v>
      </c>
      <c r="F84" s="34">
        <v>566</v>
      </c>
      <c r="G84" s="30">
        <v>266</v>
      </c>
      <c r="H84" s="29">
        <v>266</v>
      </c>
      <c r="I84" s="29">
        <v>266</v>
      </c>
      <c r="J84" s="29">
        <v>350</v>
      </c>
      <c r="K84" s="40">
        <v>250</v>
      </c>
      <c r="L84" s="26">
        <v>716</v>
      </c>
      <c r="M84" s="198">
        <v>716</v>
      </c>
      <c r="N84" s="185">
        <v>0</v>
      </c>
      <c r="O84" s="26">
        <v>0</v>
      </c>
      <c r="P84" s="26">
        <v>0</v>
      </c>
      <c r="Q84" s="26">
        <v>0</v>
      </c>
      <c r="R84" s="26">
        <v>0</v>
      </c>
      <c r="S84" s="26"/>
      <c r="T84" s="26"/>
      <c r="U84" s="41">
        <f t="shared" si="11"/>
        <v>0</v>
      </c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</row>
    <row r="85" spans="1:749" ht="14.45" customHeight="1" x14ac:dyDescent="0.25">
      <c r="A85" s="25" t="s">
        <v>101</v>
      </c>
      <c r="B85" s="27" t="s">
        <v>66</v>
      </c>
      <c r="C85" s="27" t="s">
        <v>99</v>
      </c>
      <c r="D85" s="27" t="s">
        <v>27</v>
      </c>
      <c r="E85" s="28">
        <v>2488</v>
      </c>
      <c r="F85" s="34">
        <v>622</v>
      </c>
      <c r="G85" s="30">
        <v>422</v>
      </c>
      <c r="H85" s="29">
        <v>871</v>
      </c>
      <c r="I85" s="29">
        <v>1584</v>
      </c>
      <c r="J85" s="29">
        <v>512</v>
      </c>
      <c r="K85" s="40">
        <v>312</v>
      </c>
      <c r="L85" s="26">
        <v>0</v>
      </c>
      <c r="M85" s="198">
        <v>0</v>
      </c>
      <c r="N85" s="185">
        <v>0</v>
      </c>
      <c r="O85" s="26">
        <v>0</v>
      </c>
      <c r="P85" s="26">
        <v>0</v>
      </c>
      <c r="Q85" s="26">
        <v>0</v>
      </c>
      <c r="R85" s="26">
        <v>0</v>
      </c>
      <c r="S85" s="26"/>
      <c r="T85" s="26"/>
      <c r="U85" s="41">
        <f t="shared" si="11"/>
        <v>0</v>
      </c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</row>
    <row r="86" spans="1:749" s="100" customFormat="1" ht="14.45" customHeight="1" x14ac:dyDescent="0.25">
      <c r="A86" s="93" t="s">
        <v>102</v>
      </c>
      <c r="B86" s="94" t="s">
        <v>66</v>
      </c>
      <c r="C86" s="94" t="s">
        <v>2</v>
      </c>
      <c r="D86" s="94" t="s">
        <v>27</v>
      </c>
      <c r="E86" s="95">
        <v>6900.90643</v>
      </c>
      <c r="F86" s="34">
        <v>1725.2266075</v>
      </c>
      <c r="G86" s="30">
        <v>869</v>
      </c>
      <c r="H86" s="29">
        <v>0</v>
      </c>
      <c r="I86" s="96">
        <v>0</v>
      </c>
      <c r="J86" s="96"/>
      <c r="K86" s="97"/>
      <c r="L86" s="98">
        <v>0</v>
      </c>
      <c r="M86" s="199">
        <v>0</v>
      </c>
      <c r="N86" s="185">
        <v>0</v>
      </c>
      <c r="O86" s="98">
        <v>0</v>
      </c>
      <c r="P86" s="98">
        <v>0</v>
      </c>
      <c r="Q86" s="98">
        <v>0</v>
      </c>
      <c r="R86" s="98">
        <v>0</v>
      </c>
      <c r="S86" s="98"/>
      <c r="T86" s="98"/>
      <c r="U86" s="41">
        <f t="shared" si="11"/>
        <v>0</v>
      </c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  <c r="NW86" s="99"/>
      <c r="NX86" s="99"/>
      <c r="NY86" s="99"/>
      <c r="NZ86" s="99"/>
      <c r="OA86" s="99"/>
      <c r="OB86" s="99"/>
      <c r="OC86" s="99"/>
      <c r="OD86" s="99"/>
      <c r="OE86" s="99"/>
      <c r="OF86" s="99"/>
      <c r="OG86" s="99"/>
      <c r="OH86" s="99"/>
      <c r="OI86" s="99"/>
      <c r="OJ86" s="99"/>
      <c r="OK86" s="99"/>
      <c r="OL86" s="99"/>
      <c r="OM86" s="99"/>
      <c r="ON86" s="99"/>
      <c r="OO86" s="99"/>
      <c r="OP86" s="99"/>
      <c r="OQ86" s="99"/>
      <c r="OR86" s="99"/>
      <c r="OS86" s="99"/>
      <c r="OT86" s="99"/>
      <c r="OU86" s="99"/>
      <c r="OV86" s="99"/>
      <c r="OW86" s="99"/>
      <c r="OX86" s="99"/>
      <c r="OY86" s="99"/>
      <c r="OZ86" s="99"/>
      <c r="PA86" s="99"/>
      <c r="PB86" s="99"/>
      <c r="PC86" s="99"/>
      <c r="PD86" s="99"/>
      <c r="PE86" s="99"/>
      <c r="PF86" s="99"/>
      <c r="PG86" s="99"/>
      <c r="PH86" s="99"/>
      <c r="PI86" s="99"/>
      <c r="PJ86" s="99"/>
      <c r="PK86" s="99"/>
      <c r="PL86" s="99"/>
      <c r="PM86" s="99"/>
      <c r="PN86" s="99"/>
      <c r="PO86" s="99"/>
      <c r="PP86" s="99"/>
      <c r="PQ86" s="99"/>
      <c r="PR86" s="99"/>
      <c r="PS86" s="99"/>
      <c r="PT86" s="99"/>
      <c r="PU86" s="99"/>
      <c r="PV86" s="99"/>
      <c r="PW86" s="99"/>
      <c r="PX86" s="99"/>
      <c r="PY86" s="99"/>
      <c r="PZ86" s="99"/>
      <c r="QA86" s="99"/>
      <c r="QB86" s="99"/>
      <c r="QC86" s="99"/>
      <c r="QD86" s="99"/>
      <c r="QE86" s="99"/>
      <c r="QF86" s="99"/>
      <c r="QG86" s="99"/>
      <c r="QH86" s="99"/>
      <c r="QI86" s="99"/>
      <c r="QJ86" s="99"/>
      <c r="QK86" s="99"/>
      <c r="QL86" s="99"/>
      <c r="QM86" s="99"/>
      <c r="QN86" s="99"/>
      <c r="QO86" s="99"/>
      <c r="QP86" s="99"/>
      <c r="QQ86" s="99"/>
      <c r="QR86" s="99"/>
      <c r="QS86" s="99"/>
      <c r="QT86" s="99"/>
      <c r="QU86" s="99"/>
      <c r="QV86" s="99"/>
      <c r="QW86" s="99"/>
      <c r="QX86" s="99"/>
      <c r="QY86" s="99"/>
      <c r="QZ86" s="99"/>
      <c r="RA86" s="99"/>
      <c r="RB86" s="99"/>
      <c r="RC86" s="99"/>
      <c r="RD86" s="99"/>
      <c r="RE86" s="99"/>
      <c r="RF86" s="99"/>
      <c r="RG86" s="99"/>
      <c r="RH86" s="99"/>
      <c r="RI86" s="99"/>
      <c r="RJ86" s="99"/>
      <c r="RK86" s="99"/>
      <c r="RL86" s="99"/>
      <c r="RM86" s="99"/>
      <c r="RN86" s="99"/>
      <c r="RO86" s="99"/>
      <c r="RP86" s="99"/>
      <c r="RQ86" s="99"/>
      <c r="RR86" s="99"/>
      <c r="RS86" s="99"/>
      <c r="RT86" s="99"/>
      <c r="RU86" s="99"/>
      <c r="RV86" s="99"/>
      <c r="RW86" s="99"/>
      <c r="RX86" s="99"/>
      <c r="RY86" s="99"/>
      <c r="RZ86" s="99"/>
      <c r="SA86" s="99"/>
      <c r="SB86" s="99"/>
      <c r="SC86" s="99"/>
      <c r="SD86" s="99"/>
      <c r="SE86" s="99"/>
      <c r="SF86" s="99"/>
      <c r="SG86" s="99"/>
      <c r="SH86" s="99"/>
      <c r="SI86" s="99"/>
      <c r="SJ86" s="99"/>
      <c r="SK86" s="99"/>
      <c r="SL86" s="99"/>
      <c r="SM86" s="99"/>
      <c r="SN86" s="99"/>
      <c r="SO86" s="99"/>
      <c r="SP86" s="99"/>
      <c r="SQ86" s="99"/>
      <c r="SR86" s="99"/>
      <c r="SS86" s="99"/>
      <c r="ST86" s="99"/>
      <c r="SU86" s="99"/>
      <c r="SV86" s="99"/>
      <c r="SW86" s="99"/>
      <c r="SX86" s="99"/>
      <c r="SY86" s="99"/>
      <c r="SZ86" s="99"/>
      <c r="TA86" s="99"/>
      <c r="TB86" s="99"/>
      <c r="TC86" s="99"/>
      <c r="TD86" s="99"/>
      <c r="TE86" s="99"/>
      <c r="TF86" s="99"/>
      <c r="TG86" s="99"/>
      <c r="TH86" s="99"/>
      <c r="TI86" s="99"/>
      <c r="TJ86" s="99"/>
      <c r="TK86" s="99"/>
      <c r="TL86" s="99"/>
      <c r="TM86" s="99"/>
      <c r="TN86" s="99"/>
      <c r="TO86" s="99"/>
      <c r="TP86" s="99"/>
      <c r="TQ86" s="99"/>
      <c r="TR86" s="99"/>
      <c r="TS86" s="99"/>
      <c r="TT86" s="99"/>
      <c r="TU86" s="99"/>
      <c r="TV86" s="99"/>
      <c r="TW86" s="99"/>
      <c r="TX86" s="99"/>
      <c r="TY86" s="99"/>
      <c r="TZ86" s="99"/>
      <c r="UA86" s="99"/>
      <c r="UB86" s="99"/>
      <c r="UC86" s="99"/>
      <c r="UD86" s="99"/>
      <c r="UE86" s="99"/>
      <c r="UF86" s="99"/>
      <c r="UG86" s="99"/>
      <c r="UH86" s="99"/>
      <c r="UI86" s="99"/>
      <c r="UJ86" s="99"/>
      <c r="UK86" s="99"/>
      <c r="UL86" s="99"/>
      <c r="UM86" s="99"/>
      <c r="UN86" s="99"/>
      <c r="UO86" s="99"/>
      <c r="UP86" s="99"/>
      <c r="UQ86" s="99"/>
      <c r="UR86" s="99"/>
      <c r="US86" s="99"/>
      <c r="UT86" s="99"/>
      <c r="UU86" s="99"/>
      <c r="UV86" s="99"/>
      <c r="UW86" s="99"/>
      <c r="UX86" s="99"/>
      <c r="UY86" s="99"/>
      <c r="UZ86" s="99"/>
      <c r="VA86" s="99"/>
      <c r="VB86" s="99"/>
      <c r="VC86" s="99"/>
      <c r="VD86" s="99"/>
      <c r="VE86" s="99"/>
      <c r="VF86" s="99"/>
      <c r="VG86" s="99"/>
      <c r="VH86" s="99"/>
      <c r="VI86" s="99"/>
      <c r="VJ86" s="99"/>
      <c r="VK86" s="99"/>
      <c r="VL86" s="99"/>
      <c r="VM86" s="99"/>
      <c r="VN86" s="99"/>
      <c r="VO86" s="99"/>
      <c r="VP86" s="99"/>
      <c r="VQ86" s="99"/>
      <c r="VR86" s="99"/>
      <c r="VS86" s="99"/>
      <c r="VT86" s="99"/>
      <c r="VU86" s="99"/>
      <c r="VV86" s="99"/>
      <c r="VW86" s="99"/>
      <c r="VX86" s="99"/>
      <c r="VY86" s="99"/>
      <c r="VZ86" s="99"/>
      <c r="WA86" s="99"/>
      <c r="WB86" s="99"/>
      <c r="WC86" s="99"/>
      <c r="WD86" s="99"/>
      <c r="WE86" s="99"/>
      <c r="WF86" s="99"/>
      <c r="WG86" s="99"/>
      <c r="WH86" s="99"/>
      <c r="WI86" s="99"/>
      <c r="WJ86" s="99"/>
      <c r="WK86" s="99"/>
      <c r="WL86" s="99"/>
      <c r="WM86" s="99"/>
      <c r="WN86" s="99"/>
      <c r="WO86" s="99"/>
      <c r="WP86" s="99"/>
      <c r="WQ86" s="99"/>
      <c r="WR86" s="99"/>
      <c r="WS86" s="99"/>
      <c r="WT86" s="99"/>
      <c r="WU86" s="99"/>
      <c r="WV86" s="99"/>
      <c r="WW86" s="99"/>
      <c r="WX86" s="99"/>
      <c r="WY86" s="99"/>
      <c r="WZ86" s="99"/>
      <c r="XA86" s="99"/>
      <c r="XB86" s="99"/>
      <c r="XC86" s="99"/>
      <c r="XD86" s="99"/>
      <c r="XE86" s="99"/>
      <c r="XF86" s="99"/>
      <c r="XG86" s="99"/>
      <c r="XH86" s="99"/>
      <c r="XI86" s="99"/>
      <c r="XJ86" s="99"/>
      <c r="XK86" s="99"/>
      <c r="XL86" s="99"/>
      <c r="XM86" s="99"/>
      <c r="XN86" s="99"/>
      <c r="XO86" s="99"/>
      <c r="XP86" s="99"/>
      <c r="XQ86" s="99"/>
      <c r="XR86" s="99"/>
      <c r="XS86" s="99"/>
      <c r="XT86" s="99"/>
      <c r="XU86" s="99"/>
      <c r="XV86" s="99"/>
      <c r="XW86" s="99"/>
      <c r="XX86" s="99"/>
      <c r="XY86" s="99"/>
      <c r="XZ86" s="99"/>
      <c r="YA86" s="99"/>
      <c r="YB86" s="99"/>
      <c r="YC86" s="99"/>
      <c r="YD86" s="99"/>
      <c r="YE86" s="99"/>
      <c r="YF86" s="99"/>
      <c r="YG86" s="99"/>
      <c r="YH86" s="99"/>
      <c r="YI86" s="99"/>
      <c r="YJ86" s="99"/>
      <c r="YK86" s="99"/>
      <c r="YL86" s="99"/>
      <c r="YM86" s="99"/>
      <c r="YN86" s="99"/>
      <c r="YO86" s="99"/>
      <c r="YP86" s="99"/>
      <c r="YQ86" s="99"/>
      <c r="YR86" s="99"/>
      <c r="YS86" s="99"/>
      <c r="YT86" s="99"/>
      <c r="YU86" s="99"/>
      <c r="YV86" s="99"/>
      <c r="YW86" s="99"/>
      <c r="YX86" s="99"/>
      <c r="YY86" s="99"/>
      <c r="YZ86" s="99"/>
      <c r="ZA86" s="99"/>
      <c r="ZB86" s="99"/>
      <c r="ZC86" s="99"/>
      <c r="ZD86" s="99"/>
      <c r="ZE86" s="99"/>
      <c r="ZF86" s="99"/>
      <c r="ZG86" s="99"/>
      <c r="ZH86" s="99"/>
      <c r="ZI86" s="99"/>
      <c r="ZJ86" s="99"/>
      <c r="ZK86" s="99"/>
      <c r="ZL86" s="99"/>
      <c r="ZM86" s="99"/>
      <c r="ZN86" s="99"/>
      <c r="ZO86" s="99"/>
      <c r="ZP86" s="99"/>
      <c r="ZQ86" s="99"/>
      <c r="ZR86" s="99"/>
      <c r="ZS86" s="99"/>
      <c r="ZT86" s="99"/>
      <c r="ZU86" s="99"/>
      <c r="ZV86" s="99"/>
      <c r="ZW86" s="99"/>
      <c r="ZX86" s="99"/>
      <c r="ZY86" s="99"/>
      <c r="ZZ86" s="99"/>
      <c r="AAA86" s="99"/>
      <c r="AAB86" s="99"/>
      <c r="AAC86" s="99"/>
      <c r="AAD86" s="99"/>
      <c r="AAE86" s="99"/>
      <c r="AAF86" s="99"/>
      <c r="AAG86" s="99"/>
      <c r="AAH86" s="99"/>
      <c r="AAI86" s="99"/>
      <c r="AAJ86" s="99"/>
      <c r="AAK86" s="99"/>
      <c r="AAL86" s="99"/>
      <c r="AAM86" s="99"/>
      <c r="AAN86" s="99"/>
      <c r="AAO86" s="99"/>
      <c r="AAP86" s="99"/>
      <c r="AAQ86" s="99"/>
      <c r="AAR86" s="99"/>
      <c r="AAS86" s="99"/>
      <c r="AAT86" s="99"/>
      <c r="AAU86" s="99"/>
      <c r="AAV86" s="99"/>
      <c r="AAW86" s="99"/>
      <c r="AAX86" s="99"/>
      <c r="AAY86" s="99"/>
      <c r="AAZ86" s="99"/>
      <c r="ABA86" s="99"/>
      <c r="ABB86" s="99"/>
      <c r="ABC86" s="99"/>
      <c r="ABD86" s="99"/>
      <c r="ABE86" s="99"/>
      <c r="ABF86" s="99"/>
      <c r="ABG86" s="99"/>
      <c r="ABH86" s="99"/>
      <c r="ABI86" s="99"/>
      <c r="ABJ86" s="99"/>
      <c r="ABK86" s="99"/>
      <c r="ABL86" s="99"/>
      <c r="ABM86" s="99"/>
      <c r="ABN86" s="99"/>
      <c r="ABO86" s="99"/>
      <c r="ABP86" s="99"/>
      <c r="ABQ86" s="99"/>
      <c r="ABR86" s="99"/>
      <c r="ABS86" s="99"/>
      <c r="ABT86" s="99"/>
      <c r="ABU86" s="99"/>
    </row>
    <row r="87" spans="1:749" ht="14.45" customHeight="1" x14ac:dyDescent="0.25">
      <c r="A87" s="25" t="s">
        <v>103</v>
      </c>
      <c r="B87" s="27" t="s">
        <v>66</v>
      </c>
      <c r="C87" s="27" t="s">
        <v>70</v>
      </c>
      <c r="D87" s="27" t="s">
        <v>27</v>
      </c>
      <c r="E87" s="28">
        <v>10620</v>
      </c>
      <c r="F87" s="34">
        <v>0</v>
      </c>
      <c r="G87" s="30">
        <v>434</v>
      </c>
      <c r="H87" s="30">
        <v>445</v>
      </c>
      <c r="I87" s="30">
        <v>462</v>
      </c>
      <c r="J87" s="30"/>
      <c r="K87" s="40"/>
      <c r="L87" s="26"/>
      <c r="M87" s="198">
        <v>0</v>
      </c>
      <c r="N87" s="185">
        <v>0</v>
      </c>
      <c r="O87" s="26">
        <v>0</v>
      </c>
      <c r="P87" s="26">
        <v>0</v>
      </c>
      <c r="Q87" s="26">
        <v>0</v>
      </c>
      <c r="R87" s="26">
        <v>0</v>
      </c>
      <c r="S87" s="26"/>
      <c r="T87" s="26"/>
      <c r="U87" s="41">
        <f t="shared" si="11"/>
        <v>0</v>
      </c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</row>
    <row r="88" spans="1:749" s="4" customFormat="1" ht="14.45" customHeight="1" x14ac:dyDescent="0.25">
      <c r="A88" s="25" t="s">
        <v>65</v>
      </c>
      <c r="B88" s="27" t="s">
        <v>66</v>
      </c>
      <c r="C88" s="27" t="s">
        <v>3</v>
      </c>
      <c r="D88" s="27" t="s">
        <v>27</v>
      </c>
      <c r="E88" s="28">
        <v>5332</v>
      </c>
      <c r="F88" s="34"/>
      <c r="G88" s="30"/>
      <c r="H88" s="29"/>
      <c r="I88" s="29">
        <v>0</v>
      </c>
      <c r="J88" s="29">
        <v>500</v>
      </c>
      <c r="K88" s="40">
        <v>300</v>
      </c>
      <c r="L88" s="26">
        <v>800</v>
      </c>
      <c r="M88" s="198">
        <v>800</v>
      </c>
      <c r="N88" s="185">
        <v>0</v>
      </c>
      <c r="O88" s="26">
        <v>0</v>
      </c>
      <c r="P88" s="26">
        <v>0</v>
      </c>
      <c r="Q88" s="26">
        <v>0</v>
      </c>
      <c r="R88" s="26">
        <v>0</v>
      </c>
      <c r="S88" s="26"/>
      <c r="T88" s="26"/>
      <c r="U88" s="41">
        <f t="shared" si="11"/>
        <v>0</v>
      </c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</row>
    <row r="89" spans="1:749" ht="14.45" customHeight="1" x14ac:dyDescent="0.25">
      <c r="A89" s="25" t="s">
        <v>104</v>
      </c>
      <c r="B89" s="27" t="s">
        <v>66</v>
      </c>
      <c r="C89" s="27" t="s">
        <v>70</v>
      </c>
      <c r="D89" s="27" t="s">
        <v>27</v>
      </c>
      <c r="E89" s="28">
        <v>61220</v>
      </c>
      <c r="F89" s="34">
        <v>0</v>
      </c>
      <c r="G89" s="30">
        <v>1875</v>
      </c>
      <c r="H89" s="30">
        <v>1875</v>
      </c>
      <c r="I89" s="29">
        <v>1875</v>
      </c>
      <c r="J89" s="30"/>
      <c r="K89" s="40"/>
      <c r="L89" s="26"/>
      <c r="M89" s="198">
        <v>0</v>
      </c>
      <c r="N89" s="185">
        <v>0</v>
      </c>
      <c r="O89" s="26">
        <v>0</v>
      </c>
      <c r="P89" s="26">
        <v>0</v>
      </c>
      <c r="Q89" s="26">
        <v>0</v>
      </c>
      <c r="R89" s="26">
        <v>0</v>
      </c>
      <c r="S89" s="26"/>
      <c r="T89" s="26"/>
      <c r="U89" s="41">
        <f t="shared" si="11"/>
        <v>0</v>
      </c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</row>
    <row r="90" spans="1:749" s="100" customFormat="1" ht="14.45" customHeight="1" x14ac:dyDescent="0.25">
      <c r="A90" s="93" t="s">
        <v>105</v>
      </c>
      <c r="B90" s="94" t="s">
        <v>66</v>
      </c>
      <c r="C90" s="94" t="s">
        <v>70</v>
      </c>
      <c r="D90" s="94" t="s">
        <v>27</v>
      </c>
      <c r="E90" s="95">
        <v>25592</v>
      </c>
      <c r="F90" s="34">
        <v>12795.912</v>
      </c>
      <c r="G90" s="30">
        <v>25592</v>
      </c>
      <c r="H90" s="29">
        <v>0</v>
      </c>
      <c r="I90" s="96">
        <v>0</v>
      </c>
      <c r="J90" s="96"/>
      <c r="K90" s="97"/>
      <c r="L90" s="98"/>
      <c r="M90" s="199">
        <v>0</v>
      </c>
      <c r="N90" s="185">
        <v>0</v>
      </c>
      <c r="O90" s="98">
        <v>0</v>
      </c>
      <c r="P90" s="98">
        <v>0</v>
      </c>
      <c r="Q90" s="98">
        <v>0</v>
      </c>
      <c r="R90" s="98">
        <v>0</v>
      </c>
      <c r="S90" s="98"/>
      <c r="T90" s="98"/>
      <c r="U90" s="41">
        <f t="shared" si="11"/>
        <v>0</v>
      </c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  <c r="KI90" s="99"/>
      <c r="KJ90" s="99"/>
      <c r="KK90" s="99"/>
      <c r="KL90" s="99"/>
      <c r="KM90" s="99"/>
      <c r="KN90" s="99"/>
      <c r="KO90" s="99"/>
      <c r="KP90" s="99"/>
      <c r="KQ90" s="99"/>
      <c r="KR90" s="99"/>
      <c r="KS90" s="99"/>
      <c r="KT90" s="99"/>
      <c r="KU90" s="99"/>
      <c r="KV90" s="99"/>
      <c r="KW90" s="99"/>
      <c r="KX90" s="99"/>
      <c r="KY90" s="99"/>
      <c r="KZ90" s="99"/>
      <c r="LA90" s="99"/>
      <c r="LB90" s="99"/>
      <c r="LC90" s="99"/>
      <c r="LD90" s="99"/>
      <c r="LE90" s="99"/>
      <c r="LF90" s="99"/>
      <c r="LG90" s="99"/>
      <c r="LH90" s="99"/>
      <c r="LI90" s="99"/>
      <c r="LJ90" s="99"/>
      <c r="LK90" s="99"/>
      <c r="LL90" s="99"/>
      <c r="LM90" s="99"/>
      <c r="LN90" s="99"/>
      <c r="LO90" s="99"/>
      <c r="LP90" s="99"/>
      <c r="LQ90" s="99"/>
      <c r="LR90" s="99"/>
      <c r="LS90" s="99"/>
      <c r="LT90" s="99"/>
      <c r="LU90" s="99"/>
      <c r="LV90" s="99"/>
      <c r="LW90" s="99"/>
      <c r="LX90" s="99"/>
      <c r="LY90" s="99"/>
      <c r="LZ90" s="99"/>
      <c r="MA90" s="99"/>
      <c r="MB90" s="99"/>
      <c r="MC90" s="99"/>
      <c r="MD90" s="99"/>
      <c r="ME90" s="99"/>
      <c r="MF90" s="99"/>
      <c r="MG90" s="99"/>
      <c r="MH90" s="99"/>
      <c r="MI90" s="99"/>
      <c r="MJ90" s="99"/>
      <c r="MK90" s="99"/>
      <c r="ML90" s="99"/>
      <c r="MM90" s="99"/>
      <c r="MN90" s="99"/>
      <c r="MO90" s="99"/>
      <c r="MP90" s="99"/>
      <c r="MQ90" s="99"/>
      <c r="MR90" s="99"/>
      <c r="MS90" s="99"/>
      <c r="MT90" s="99"/>
      <c r="MU90" s="99"/>
      <c r="MV90" s="99"/>
      <c r="MW90" s="99"/>
      <c r="MX90" s="99"/>
      <c r="MY90" s="99"/>
      <c r="MZ90" s="99"/>
      <c r="NA90" s="99"/>
      <c r="NB90" s="99"/>
      <c r="NC90" s="99"/>
      <c r="ND90" s="99"/>
      <c r="NE90" s="99"/>
      <c r="NF90" s="99"/>
      <c r="NG90" s="99"/>
      <c r="NH90" s="99"/>
      <c r="NI90" s="99"/>
      <c r="NJ90" s="99"/>
      <c r="NK90" s="99"/>
      <c r="NL90" s="99"/>
      <c r="NM90" s="99"/>
      <c r="NN90" s="99"/>
      <c r="NO90" s="99"/>
      <c r="NP90" s="99"/>
      <c r="NQ90" s="99"/>
      <c r="NR90" s="99"/>
      <c r="NS90" s="99"/>
      <c r="NT90" s="99"/>
      <c r="NU90" s="99"/>
      <c r="NV90" s="99"/>
      <c r="NW90" s="99"/>
      <c r="NX90" s="99"/>
      <c r="NY90" s="99"/>
      <c r="NZ90" s="99"/>
      <c r="OA90" s="99"/>
      <c r="OB90" s="99"/>
      <c r="OC90" s="99"/>
      <c r="OD90" s="99"/>
      <c r="OE90" s="99"/>
      <c r="OF90" s="99"/>
      <c r="OG90" s="99"/>
      <c r="OH90" s="99"/>
      <c r="OI90" s="99"/>
      <c r="OJ90" s="99"/>
      <c r="OK90" s="99"/>
      <c r="OL90" s="99"/>
      <c r="OM90" s="99"/>
      <c r="ON90" s="99"/>
      <c r="OO90" s="99"/>
      <c r="OP90" s="99"/>
      <c r="OQ90" s="99"/>
      <c r="OR90" s="99"/>
      <c r="OS90" s="99"/>
      <c r="OT90" s="99"/>
      <c r="OU90" s="99"/>
      <c r="OV90" s="99"/>
      <c r="OW90" s="99"/>
      <c r="OX90" s="99"/>
      <c r="OY90" s="99"/>
      <c r="OZ90" s="99"/>
      <c r="PA90" s="99"/>
      <c r="PB90" s="99"/>
      <c r="PC90" s="99"/>
      <c r="PD90" s="99"/>
      <c r="PE90" s="99"/>
      <c r="PF90" s="99"/>
      <c r="PG90" s="99"/>
      <c r="PH90" s="99"/>
      <c r="PI90" s="99"/>
      <c r="PJ90" s="99"/>
      <c r="PK90" s="99"/>
      <c r="PL90" s="99"/>
      <c r="PM90" s="99"/>
      <c r="PN90" s="99"/>
      <c r="PO90" s="99"/>
      <c r="PP90" s="99"/>
      <c r="PQ90" s="99"/>
      <c r="PR90" s="99"/>
      <c r="PS90" s="99"/>
      <c r="PT90" s="99"/>
      <c r="PU90" s="99"/>
      <c r="PV90" s="99"/>
      <c r="PW90" s="99"/>
      <c r="PX90" s="99"/>
      <c r="PY90" s="99"/>
      <c r="PZ90" s="99"/>
      <c r="QA90" s="99"/>
      <c r="QB90" s="99"/>
      <c r="QC90" s="99"/>
      <c r="QD90" s="99"/>
      <c r="QE90" s="99"/>
      <c r="QF90" s="99"/>
      <c r="QG90" s="99"/>
      <c r="QH90" s="99"/>
      <c r="QI90" s="99"/>
      <c r="QJ90" s="99"/>
      <c r="QK90" s="99"/>
      <c r="QL90" s="99"/>
      <c r="QM90" s="99"/>
      <c r="QN90" s="99"/>
      <c r="QO90" s="99"/>
      <c r="QP90" s="99"/>
      <c r="QQ90" s="99"/>
      <c r="QR90" s="99"/>
      <c r="QS90" s="99"/>
      <c r="QT90" s="99"/>
      <c r="QU90" s="99"/>
      <c r="QV90" s="99"/>
      <c r="QW90" s="99"/>
      <c r="QX90" s="99"/>
      <c r="QY90" s="99"/>
      <c r="QZ90" s="99"/>
      <c r="RA90" s="99"/>
      <c r="RB90" s="99"/>
      <c r="RC90" s="99"/>
      <c r="RD90" s="99"/>
      <c r="RE90" s="99"/>
      <c r="RF90" s="99"/>
      <c r="RG90" s="99"/>
      <c r="RH90" s="99"/>
      <c r="RI90" s="99"/>
      <c r="RJ90" s="99"/>
      <c r="RK90" s="99"/>
      <c r="RL90" s="99"/>
      <c r="RM90" s="99"/>
      <c r="RN90" s="99"/>
      <c r="RO90" s="99"/>
      <c r="RP90" s="99"/>
      <c r="RQ90" s="99"/>
      <c r="RR90" s="99"/>
      <c r="RS90" s="99"/>
      <c r="RT90" s="99"/>
      <c r="RU90" s="99"/>
      <c r="RV90" s="99"/>
      <c r="RW90" s="99"/>
      <c r="RX90" s="99"/>
      <c r="RY90" s="99"/>
      <c r="RZ90" s="99"/>
      <c r="SA90" s="99"/>
      <c r="SB90" s="99"/>
      <c r="SC90" s="99"/>
      <c r="SD90" s="99"/>
      <c r="SE90" s="99"/>
      <c r="SF90" s="99"/>
      <c r="SG90" s="99"/>
      <c r="SH90" s="99"/>
      <c r="SI90" s="99"/>
      <c r="SJ90" s="99"/>
      <c r="SK90" s="99"/>
      <c r="SL90" s="99"/>
      <c r="SM90" s="99"/>
      <c r="SN90" s="99"/>
      <c r="SO90" s="99"/>
      <c r="SP90" s="99"/>
      <c r="SQ90" s="99"/>
      <c r="SR90" s="99"/>
      <c r="SS90" s="99"/>
      <c r="ST90" s="99"/>
      <c r="SU90" s="99"/>
      <c r="SV90" s="99"/>
      <c r="SW90" s="99"/>
      <c r="SX90" s="99"/>
      <c r="SY90" s="99"/>
      <c r="SZ90" s="99"/>
      <c r="TA90" s="99"/>
      <c r="TB90" s="99"/>
      <c r="TC90" s="99"/>
      <c r="TD90" s="99"/>
      <c r="TE90" s="99"/>
      <c r="TF90" s="99"/>
      <c r="TG90" s="99"/>
      <c r="TH90" s="99"/>
      <c r="TI90" s="99"/>
      <c r="TJ90" s="99"/>
      <c r="TK90" s="99"/>
      <c r="TL90" s="99"/>
      <c r="TM90" s="99"/>
      <c r="TN90" s="99"/>
      <c r="TO90" s="99"/>
      <c r="TP90" s="99"/>
      <c r="TQ90" s="99"/>
      <c r="TR90" s="99"/>
      <c r="TS90" s="99"/>
      <c r="TT90" s="99"/>
      <c r="TU90" s="99"/>
      <c r="TV90" s="99"/>
      <c r="TW90" s="99"/>
      <c r="TX90" s="99"/>
      <c r="TY90" s="99"/>
      <c r="TZ90" s="99"/>
      <c r="UA90" s="99"/>
      <c r="UB90" s="99"/>
      <c r="UC90" s="99"/>
      <c r="UD90" s="99"/>
      <c r="UE90" s="99"/>
      <c r="UF90" s="99"/>
      <c r="UG90" s="99"/>
      <c r="UH90" s="99"/>
      <c r="UI90" s="99"/>
      <c r="UJ90" s="99"/>
      <c r="UK90" s="99"/>
      <c r="UL90" s="99"/>
      <c r="UM90" s="99"/>
      <c r="UN90" s="99"/>
      <c r="UO90" s="99"/>
      <c r="UP90" s="99"/>
      <c r="UQ90" s="99"/>
      <c r="UR90" s="99"/>
      <c r="US90" s="99"/>
      <c r="UT90" s="99"/>
      <c r="UU90" s="99"/>
      <c r="UV90" s="99"/>
      <c r="UW90" s="99"/>
      <c r="UX90" s="99"/>
      <c r="UY90" s="99"/>
      <c r="UZ90" s="99"/>
      <c r="VA90" s="99"/>
      <c r="VB90" s="99"/>
      <c r="VC90" s="99"/>
      <c r="VD90" s="99"/>
      <c r="VE90" s="99"/>
      <c r="VF90" s="99"/>
      <c r="VG90" s="99"/>
      <c r="VH90" s="99"/>
      <c r="VI90" s="99"/>
      <c r="VJ90" s="99"/>
      <c r="VK90" s="99"/>
      <c r="VL90" s="99"/>
      <c r="VM90" s="99"/>
      <c r="VN90" s="99"/>
      <c r="VO90" s="99"/>
      <c r="VP90" s="99"/>
      <c r="VQ90" s="99"/>
      <c r="VR90" s="99"/>
      <c r="VS90" s="99"/>
      <c r="VT90" s="99"/>
      <c r="VU90" s="99"/>
      <c r="VV90" s="99"/>
      <c r="VW90" s="99"/>
      <c r="VX90" s="99"/>
      <c r="VY90" s="99"/>
      <c r="VZ90" s="99"/>
      <c r="WA90" s="99"/>
      <c r="WB90" s="99"/>
      <c r="WC90" s="99"/>
      <c r="WD90" s="99"/>
      <c r="WE90" s="99"/>
      <c r="WF90" s="99"/>
      <c r="WG90" s="99"/>
      <c r="WH90" s="99"/>
      <c r="WI90" s="99"/>
      <c r="WJ90" s="99"/>
      <c r="WK90" s="99"/>
      <c r="WL90" s="99"/>
      <c r="WM90" s="99"/>
      <c r="WN90" s="99"/>
      <c r="WO90" s="99"/>
      <c r="WP90" s="99"/>
      <c r="WQ90" s="99"/>
      <c r="WR90" s="99"/>
      <c r="WS90" s="99"/>
      <c r="WT90" s="99"/>
      <c r="WU90" s="99"/>
      <c r="WV90" s="99"/>
      <c r="WW90" s="99"/>
      <c r="WX90" s="99"/>
      <c r="WY90" s="99"/>
      <c r="WZ90" s="99"/>
      <c r="XA90" s="99"/>
      <c r="XB90" s="99"/>
      <c r="XC90" s="99"/>
      <c r="XD90" s="99"/>
      <c r="XE90" s="99"/>
      <c r="XF90" s="99"/>
      <c r="XG90" s="99"/>
      <c r="XH90" s="99"/>
      <c r="XI90" s="99"/>
      <c r="XJ90" s="99"/>
      <c r="XK90" s="99"/>
      <c r="XL90" s="99"/>
      <c r="XM90" s="99"/>
      <c r="XN90" s="99"/>
      <c r="XO90" s="99"/>
      <c r="XP90" s="99"/>
      <c r="XQ90" s="99"/>
      <c r="XR90" s="99"/>
      <c r="XS90" s="99"/>
      <c r="XT90" s="99"/>
      <c r="XU90" s="99"/>
      <c r="XV90" s="99"/>
      <c r="XW90" s="99"/>
      <c r="XX90" s="99"/>
      <c r="XY90" s="99"/>
      <c r="XZ90" s="99"/>
      <c r="YA90" s="99"/>
      <c r="YB90" s="99"/>
      <c r="YC90" s="99"/>
      <c r="YD90" s="99"/>
      <c r="YE90" s="99"/>
      <c r="YF90" s="99"/>
      <c r="YG90" s="99"/>
      <c r="YH90" s="99"/>
      <c r="YI90" s="99"/>
      <c r="YJ90" s="99"/>
      <c r="YK90" s="99"/>
      <c r="YL90" s="99"/>
      <c r="YM90" s="99"/>
      <c r="YN90" s="99"/>
      <c r="YO90" s="99"/>
      <c r="YP90" s="99"/>
      <c r="YQ90" s="99"/>
      <c r="YR90" s="99"/>
      <c r="YS90" s="99"/>
      <c r="YT90" s="99"/>
      <c r="YU90" s="99"/>
      <c r="YV90" s="99"/>
      <c r="YW90" s="99"/>
      <c r="YX90" s="99"/>
      <c r="YY90" s="99"/>
      <c r="YZ90" s="99"/>
      <c r="ZA90" s="99"/>
      <c r="ZB90" s="99"/>
      <c r="ZC90" s="99"/>
      <c r="ZD90" s="99"/>
      <c r="ZE90" s="99"/>
      <c r="ZF90" s="99"/>
      <c r="ZG90" s="99"/>
      <c r="ZH90" s="99"/>
      <c r="ZI90" s="99"/>
      <c r="ZJ90" s="99"/>
      <c r="ZK90" s="99"/>
      <c r="ZL90" s="99"/>
      <c r="ZM90" s="99"/>
      <c r="ZN90" s="99"/>
      <c r="ZO90" s="99"/>
      <c r="ZP90" s="99"/>
      <c r="ZQ90" s="99"/>
      <c r="ZR90" s="99"/>
      <c r="ZS90" s="99"/>
      <c r="ZT90" s="99"/>
      <c r="ZU90" s="99"/>
      <c r="ZV90" s="99"/>
      <c r="ZW90" s="99"/>
      <c r="ZX90" s="99"/>
      <c r="ZY90" s="99"/>
      <c r="ZZ90" s="99"/>
      <c r="AAA90" s="99"/>
      <c r="AAB90" s="99"/>
      <c r="AAC90" s="99"/>
      <c r="AAD90" s="99"/>
      <c r="AAE90" s="99"/>
      <c r="AAF90" s="99"/>
      <c r="AAG90" s="99"/>
      <c r="AAH90" s="99"/>
      <c r="AAI90" s="99"/>
      <c r="AAJ90" s="99"/>
      <c r="AAK90" s="99"/>
      <c r="AAL90" s="99"/>
      <c r="AAM90" s="99"/>
      <c r="AAN90" s="99"/>
      <c r="AAO90" s="99"/>
      <c r="AAP90" s="99"/>
      <c r="AAQ90" s="99"/>
      <c r="AAR90" s="99"/>
      <c r="AAS90" s="99"/>
      <c r="AAT90" s="99"/>
      <c r="AAU90" s="99"/>
      <c r="AAV90" s="99"/>
      <c r="AAW90" s="99"/>
      <c r="AAX90" s="99"/>
      <c r="AAY90" s="99"/>
      <c r="AAZ90" s="99"/>
      <c r="ABA90" s="99"/>
      <c r="ABB90" s="99"/>
      <c r="ABC90" s="99"/>
      <c r="ABD90" s="99"/>
      <c r="ABE90" s="99"/>
      <c r="ABF90" s="99"/>
      <c r="ABG90" s="99"/>
      <c r="ABH90" s="99"/>
      <c r="ABI90" s="99"/>
      <c r="ABJ90" s="99"/>
      <c r="ABK90" s="99"/>
      <c r="ABL90" s="99"/>
      <c r="ABM90" s="99"/>
      <c r="ABN90" s="99"/>
      <c r="ABO90" s="99"/>
      <c r="ABP90" s="99"/>
      <c r="ABQ90" s="99"/>
      <c r="ABR90" s="99"/>
      <c r="ABS90" s="99"/>
      <c r="ABT90" s="99"/>
      <c r="ABU90" s="99"/>
    </row>
    <row r="91" spans="1:749" ht="14.45" customHeight="1" x14ac:dyDescent="0.25">
      <c r="A91" s="25" t="s">
        <v>106</v>
      </c>
      <c r="B91" s="27" t="s">
        <v>66</v>
      </c>
      <c r="C91" s="27" t="s">
        <v>70</v>
      </c>
      <c r="D91" s="27" t="s">
        <v>27</v>
      </c>
      <c r="E91" s="28">
        <v>87402</v>
      </c>
      <c r="F91" s="34">
        <v>5141</v>
      </c>
      <c r="G91" s="30">
        <v>5141</v>
      </c>
      <c r="H91" s="30">
        <v>5141</v>
      </c>
      <c r="I91" s="29">
        <v>5141</v>
      </c>
      <c r="J91" s="29">
        <v>5141</v>
      </c>
      <c r="K91" s="40">
        <v>5141</v>
      </c>
      <c r="L91" s="26"/>
      <c r="M91" s="198">
        <v>0</v>
      </c>
      <c r="N91" s="185">
        <v>0</v>
      </c>
      <c r="O91" s="26">
        <v>0</v>
      </c>
      <c r="P91" s="26">
        <v>0</v>
      </c>
      <c r="Q91" s="26">
        <v>0</v>
      </c>
      <c r="R91" s="26">
        <v>0</v>
      </c>
      <c r="S91" s="26"/>
      <c r="T91" s="26"/>
      <c r="U91" s="41">
        <f t="shared" si="11"/>
        <v>0</v>
      </c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</row>
    <row r="92" spans="1:749" ht="14.45" customHeight="1" thickBot="1" x14ac:dyDescent="0.3">
      <c r="A92" s="59" t="s">
        <v>17</v>
      </c>
      <c r="B92" s="59" t="s">
        <v>17</v>
      </c>
      <c r="C92" s="60" t="s">
        <v>17</v>
      </c>
      <c r="D92" s="60" t="s">
        <v>17</v>
      </c>
      <c r="E92" s="60" t="s">
        <v>17</v>
      </c>
      <c r="F92" s="61" t="s">
        <v>17</v>
      </c>
      <c r="G92" s="101"/>
      <c r="H92" s="101"/>
      <c r="I92" s="101"/>
      <c r="J92" s="101"/>
      <c r="K92" s="24"/>
      <c r="L92" s="92"/>
      <c r="M92" s="92"/>
      <c r="N92" s="186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</row>
    <row r="93" spans="1:749" ht="15" customHeight="1" thickBot="1" x14ac:dyDescent="0.3">
      <c r="A93" s="18" t="s">
        <v>107</v>
      </c>
      <c r="B93" s="79"/>
      <c r="C93" s="19"/>
      <c r="D93" s="20"/>
      <c r="E93" s="21">
        <f t="shared" ref="E93:K93" si="12">SUM(E97:E102)</f>
        <v>17723</v>
      </c>
      <c r="F93" s="21">
        <f t="shared" si="12"/>
        <v>3367</v>
      </c>
      <c r="G93" s="21">
        <f t="shared" si="12"/>
        <v>2519</v>
      </c>
      <c r="H93" s="21">
        <f t="shared" si="12"/>
        <v>1800</v>
      </c>
      <c r="I93" s="21">
        <f t="shared" si="12"/>
        <v>2300</v>
      </c>
      <c r="J93" s="21">
        <f t="shared" si="12"/>
        <v>3328</v>
      </c>
      <c r="K93" s="21">
        <f t="shared" si="12"/>
        <v>3796</v>
      </c>
      <c r="L93" s="21">
        <f t="shared" ref="L93:U93" si="13">SUM(L95:L102)</f>
        <v>2368</v>
      </c>
      <c r="M93" s="21">
        <f>SUM(M95:M102)</f>
        <v>2756</v>
      </c>
      <c r="N93" s="182">
        <f t="shared" si="13"/>
        <v>124</v>
      </c>
      <c r="O93" s="21">
        <f t="shared" si="13"/>
        <v>148</v>
      </c>
      <c r="P93" s="21">
        <f t="shared" si="13"/>
        <v>57</v>
      </c>
      <c r="Q93" s="21">
        <f t="shared" si="13"/>
        <v>0</v>
      </c>
      <c r="R93" s="21">
        <f>SUM(R95:R102)</f>
        <v>0</v>
      </c>
      <c r="S93" s="21">
        <f>SUM(S95:S102)</f>
        <v>0</v>
      </c>
      <c r="T93" s="21">
        <f>SUM(T95:T102)</f>
        <v>1368</v>
      </c>
      <c r="U93" s="21">
        <f t="shared" si="13"/>
        <v>1697</v>
      </c>
      <c r="V93" s="92"/>
      <c r="W93" s="210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</row>
    <row r="94" spans="1:749" ht="14.45" customHeight="1" x14ac:dyDescent="0.25">
      <c r="A94" s="102" t="s">
        <v>17</v>
      </c>
      <c r="B94" s="102" t="s">
        <v>17</v>
      </c>
      <c r="C94" s="103" t="s">
        <v>17</v>
      </c>
      <c r="D94" s="103" t="s">
        <v>17</v>
      </c>
      <c r="E94" s="103" t="s">
        <v>17</v>
      </c>
      <c r="F94" s="104" t="s">
        <v>17</v>
      </c>
      <c r="G94" s="101"/>
      <c r="H94" s="101"/>
      <c r="I94" s="101"/>
      <c r="J94" s="101"/>
      <c r="K94" s="24"/>
      <c r="L94" s="92"/>
      <c r="M94" s="92"/>
      <c r="N94" s="186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</row>
    <row r="95" spans="1:749" ht="14.45" customHeight="1" x14ac:dyDescent="0.25">
      <c r="A95" s="105" t="s">
        <v>108</v>
      </c>
      <c r="B95" s="44" t="s">
        <v>66</v>
      </c>
      <c r="C95" s="44" t="s">
        <v>2</v>
      </c>
      <c r="D95" s="44" t="s">
        <v>27</v>
      </c>
      <c r="E95" s="45">
        <v>2666</v>
      </c>
      <c r="F95" s="106"/>
      <c r="G95" s="50"/>
      <c r="H95" s="50"/>
      <c r="I95" s="50"/>
      <c r="J95" s="50"/>
      <c r="K95" s="107"/>
      <c r="L95" s="43">
        <v>200</v>
      </c>
      <c r="M95" s="203">
        <v>127</v>
      </c>
      <c r="N95" s="185">
        <v>0</v>
      </c>
      <c r="O95" s="43">
        <v>0</v>
      </c>
      <c r="P95" s="43">
        <v>0</v>
      </c>
      <c r="Q95" s="43">
        <v>0</v>
      </c>
      <c r="R95" s="43">
        <v>0</v>
      </c>
      <c r="S95" s="43"/>
      <c r="T95" s="43"/>
      <c r="U95" s="43">
        <f t="shared" ref="U95:U102" si="14">SUM(N95:T95)</f>
        <v>0</v>
      </c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</row>
    <row r="96" spans="1:749" ht="14.45" customHeight="1" x14ac:dyDescent="0.25">
      <c r="A96" s="105" t="s">
        <v>219</v>
      </c>
      <c r="B96" s="44"/>
      <c r="C96" s="44" t="s">
        <v>0</v>
      </c>
      <c r="D96" s="44" t="s">
        <v>27</v>
      </c>
      <c r="E96" s="45">
        <v>2741</v>
      </c>
      <c r="F96" s="106"/>
      <c r="G96" s="50"/>
      <c r="H96" s="50"/>
      <c r="I96" s="50"/>
      <c r="J96" s="50"/>
      <c r="K96" s="107"/>
      <c r="L96" s="43"/>
      <c r="M96" s="204">
        <v>277</v>
      </c>
      <c r="N96" s="185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1368</v>
      </c>
      <c r="U96" s="43">
        <f t="shared" si="14"/>
        <v>1368</v>
      </c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</row>
    <row r="97" spans="1:749" ht="14.45" customHeight="1" x14ac:dyDescent="0.25">
      <c r="A97" s="26" t="s">
        <v>109</v>
      </c>
      <c r="B97" s="26"/>
      <c r="C97" s="27" t="s">
        <v>0</v>
      </c>
      <c r="D97" s="27" t="s">
        <v>27</v>
      </c>
      <c r="E97" s="28">
        <v>912</v>
      </c>
      <c r="F97" s="29">
        <v>0</v>
      </c>
      <c r="G97" s="29">
        <v>269</v>
      </c>
      <c r="H97" s="29">
        <v>0</v>
      </c>
      <c r="I97" s="29">
        <v>0</v>
      </c>
      <c r="J97" s="29">
        <v>228</v>
      </c>
      <c r="K97" s="40">
        <v>228</v>
      </c>
      <c r="L97" s="26">
        <v>184</v>
      </c>
      <c r="M97" s="198">
        <v>184</v>
      </c>
      <c r="N97" s="185">
        <v>0</v>
      </c>
      <c r="O97" s="26">
        <v>0</v>
      </c>
      <c r="P97" s="26">
        <v>0</v>
      </c>
      <c r="Q97" s="26">
        <v>0</v>
      </c>
      <c r="R97" s="26">
        <v>0</v>
      </c>
      <c r="S97" s="26"/>
      <c r="T97" s="26"/>
      <c r="U97" s="43">
        <f t="shared" si="14"/>
        <v>0</v>
      </c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</row>
    <row r="98" spans="1:749" ht="14.45" customHeight="1" x14ac:dyDescent="0.25">
      <c r="A98" s="26" t="s">
        <v>109</v>
      </c>
      <c r="B98" s="26"/>
      <c r="C98" s="27" t="s">
        <v>0</v>
      </c>
      <c r="D98" s="27" t="s">
        <v>21</v>
      </c>
      <c r="E98" s="28">
        <v>912</v>
      </c>
      <c r="F98" s="29"/>
      <c r="G98" s="29"/>
      <c r="H98" s="29"/>
      <c r="I98" s="29"/>
      <c r="J98" s="29"/>
      <c r="K98" s="40"/>
      <c r="L98" s="26"/>
      <c r="M98" s="198">
        <v>184</v>
      </c>
      <c r="N98" s="185"/>
      <c r="O98" s="26"/>
      <c r="P98" s="26"/>
      <c r="Q98" s="26"/>
      <c r="R98" s="26"/>
      <c r="S98" s="26"/>
      <c r="T98" s="26"/>
      <c r="U98" s="43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</row>
    <row r="99" spans="1:749" ht="14.45" customHeight="1" x14ac:dyDescent="0.25">
      <c r="A99" s="108" t="s">
        <v>110</v>
      </c>
      <c r="B99" s="108"/>
      <c r="C99" s="69" t="s">
        <v>0</v>
      </c>
      <c r="D99" s="69" t="s">
        <v>21</v>
      </c>
      <c r="E99" s="70">
        <v>4443</v>
      </c>
      <c r="F99" s="109"/>
      <c r="G99" s="109"/>
      <c r="H99" s="109"/>
      <c r="I99" s="69">
        <v>500</v>
      </c>
      <c r="J99" s="69">
        <v>700</v>
      </c>
      <c r="K99" s="32">
        <v>700</v>
      </c>
      <c r="L99" s="26">
        <v>800</v>
      </c>
      <c r="M99" s="198">
        <v>800</v>
      </c>
      <c r="N99" s="185">
        <v>0</v>
      </c>
      <c r="O99" s="26">
        <v>0</v>
      </c>
      <c r="P99" s="26">
        <v>0</v>
      </c>
      <c r="Q99" s="26">
        <v>0</v>
      </c>
      <c r="R99" s="26">
        <v>0</v>
      </c>
      <c r="S99" s="26"/>
      <c r="T99" s="26"/>
      <c r="U99" s="43">
        <f t="shared" si="14"/>
        <v>0</v>
      </c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</row>
    <row r="100" spans="1:749" ht="14.45" customHeight="1" x14ac:dyDescent="0.25">
      <c r="A100" s="26" t="s">
        <v>111</v>
      </c>
      <c r="B100" s="27"/>
      <c r="C100" s="27" t="s">
        <v>0</v>
      </c>
      <c r="D100" s="27" t="s">
        <v>27</v>
      </c>
      <c r="E100" s="28">
        <v>2617</v>
      </c>
      <c r="F100" s="34">
        <v>700</v>
      </c>
      <c r="G100" s="30">
        <f>100+300</f>
        <v>400</v>
      </c>
      <c r="H100" s="27">
        <v>300</v>
      </c>
      <c r="I100" s="27">
        <v>300</v>
      </c>
      <c r="J100" s="27">
        <v>800</v>
      </c>
      <c r="K100" s="40">
        <v>800</v>
      </c>
      <c r="L100" s="49">
        <v>184</v>
      </c>
      <c r="M100" s="205">
        <v>184</v>
      </c>
      <c r="N100" s="187">
        <v>0</v>
      </c>
      <c r="O100" s="49">
        <v>148</v>
      </c>
      <c r="P100" s="49">
        <v>0</v>
      </c>
      <c r="Q100" s="49">
        <v>0</v>
      </c>
      <c r="R100" s="49">
        <v>0</v>
      </c>
      <c r="S100" s="49"/>
      <c r="T100" s="49"/>
      <c r="U100" s="43">
        <f t="shared" si="14"/>
        <v>148</v>
      </c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</row>
    <row r="101" spans="1:749" ht="14.45" customHeight="1" x14ac:dyDescent="0.25">
      <c r="A101" s="26" t="s">
        <v>112</v>
      </c>
      <c r="B101" s="27" t="s">
        <v>66</v>
      </c>
      <c r="C101" s="27" t="s">
        <v>4</v>
      </c>
      <c r="D101" s="27" t="s">
        <v>27</v>
      </c>
      <c r="E101" s="28">
        <v>3507</v>
      </c>
      <c r="F101" s="30">
        <v>950</v>
      </c>
      <c r="G101" s="30">
        <v>950</v>
      </c>
      <c r="H101" s="29">
        <v>800</v>
      </c>
      <c r="I101" s="29">
        <v>800</v>
      </c>
      <c r="J101" s="29">
        <v>600</v>
      </c>
      <c r="K101" s="40">
        <v>1068</v>
      </c>
      <c r="L101" s="26">
        <v>0</v>
      </c>
      <c r="M101" s="198">
        <v>0</v>
      </c>
      <c r="N101" s="185">
        <v>0</v>
      </c>
      <c r="O101" s="26">
        <v>0</v>
      </c>
      <c r="P101" s="26">
        <v>0</v>
      </c>
      <c r="Q101" s="26">
        <v>0</v>
      </c>
      <c r="R101" s="26">
        <v>0</v>
      </c>
      <c r="S101" s="26"/>
      <c r="T101" s="26"/>
      <c r="U101" s="43">
        <f t="shared" si="14"/>
        <v>0</v>
      </c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</row>
    <row r="102" spans="1:749" ht="14.45" customHeight="1" x14ac:dyDescent="0.25">
      <c r="A102" s="26" t="s">
        <v>112</v>
      </c>
      <c r="B102" s="27" t="s">
        <v>66</v>
      </c>
      <c r="C102" s="27" t="s">
        <v>3</v>
      </c>
      <c r="D102" s="27" t="s">
        <v>27</v>
      </c>
      <c r="E102" s="28">
        <v>5332</v>
      </c>
      <c r="F102" s="34">
        <v>1717</v>
      </c>
      <c r="G102" s="30">
        <v>900</v>
      </c>
      <c r="H102" s="29">
        <v>700</v>
      </c>
      <c r="I102" s="29">
        <v>700</v>
      </c>
      <c r="J102" s="29">
        <v>1000</v>
      </c>
      <c r="K102" s="40">
        <v>1000</v>
      </c>
      <c r="L102" s="26">
        <v>1000</v>
      </c>
      <c r="M102" s="198">
        <v>1000</v>
      </c>
      <c r="N102" s="185">
        <v>124</v>
      </c>
      <c r="O102" s="26">
        <v>0</v>
      </c>
      <c r="P102" s="26">
        <v>57</v>
      </c>
      <c r="Q102" s="26">
        <v>0</v>
      </c>
      <c r="R102" s="26">
        <v>0</v>
      </c>
      <c r="S102" s="26"/>
      <c r="T102" s="26"/>
      <c r="U102" s="43">
        <f t="shared" si="14"/>
        <v>181</v>
      </c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</row>
    <row r="103" spans="1:749" ht="14.45" customHeight="1" thickBot="1" x14ac:dyDescent="0.3">
      <c r="A103" s="59" t="s">
        <v>17</v>
      </c>
      <c r="B103" s="59" t="s">
        <v>17</v>
      </c>
      <c r="C103" s="60" t="s">
        <v>17</v>
      </c>
      <c r="D103" s="60" t="s">
        <v>17</v>
      </c>
      <c r="E103" s="60" t="s">
        <v>17</v>
      </c>
      <c r="F103" s="61" t="s">
        <v>17</v>
      </c>
      <c r="G103" s="101"/>
      <c r="H103" s="101"/>
      <c r="I103" s="101"/>
      <c r="J103" s="101"/>
      <c r="K103" s="24"/>
      <c r="L103" s="92"/>
      <c r="M103" s="92"/>
      <c r="N103" s="186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</row>
    <row r="104" spans="1:749" ht="15" customHeight="1" thickBot="1" x14ac:dyDescent="0.3">
      <c r="A104" s="62" t="s">
        <v>113</v>
      </c>
      <c r="B104" s="63"/>
      <c r="C104" s="63"/>
      <c r="D104" s="64"/>
      <c r="E104" s="21">
        <f t="shared" ref="E104:L104" si="15">SUM(E106:E128)</f>
        <v>25042.21</v>
      </c>
      <c r="F104" s="21">
        <f t="shared" si="15"/>
        <v>1972</v>
      </c>
      <c r="G104" s="21">
        <f t="shared" si="15"/>
        <v>2696</v>
      </c>
      <c r="H104" s="21">
        <f t="shared" si="15"/>
        <v>2190</v>
      </c>
      <c r="I104" s="21">
        <f t="shared" si="15"/>
        <v>3460</v>
      </c>
      <c r="J104" s="21">
        <f t="shared" si="15"/>
        <v>2725</v>
      </c>
      <c r="K104" s="21">
        <f t="shared" si="15"/>
        <v>3385</v>
      </c>
      <c r="L104" s="21">
        <f t="shared" si="15"/>
        <v>2973</v>
      </c>
      <c r="M104" s="21">
        <f>SUM(M106:M128)</f>
        <v>3273</v>
      </c>
      <c r="N104" s="182">
        <f t="shared" ref="N104:U104" si="16">SUM(N106:N128)</f>
        <v>0</v>
      </c>
      <c r="O104" s="21">
        <f t="shared" si="16"/>
        <v>84</v>
      </c>
      <c r="P104" s="21">
        <f t="shared" si="16"/>
        <v>380</v>
      </c>
      <c r="Q104" s="21">
        <f t="shared" si="16"/>
        <v>362</v>
      </c>
      <c r="R104" s="21">
        <f t="shared" si="16"/>
        <v>105</v>
      </c>
      <c r="S104" s="21">
        <f>SUM(S106:S128)</f>
        <v>565</v>
      </c>
      <c r="T104" s="21">
        <f>SUM(T106:T128)</f>
        <v>200</v>
      </c>
      <c r="U104" s="21">
        <f t="shared" si="16"/>
        <v>1696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</row>
    <row r="105" spans="1:749" ht="14.45" customHeight="1" x14ac:dyDescent="0.25">
      <c r="A105" s="59" t="s">
        <v>17</v>
      </c>
      <c r="B105" s="59" t="s">
        <v>17</v>
      </c>
      <c r="C105" s="60" t="s">
        <v>17</v>
      </c>
      <c r="D105" s="60" t="s">
        <v>17</v>
      </c>
      <c r="E105" s="60" t="s">
        <v>17</v>
      </c>
      <c r="F105" s="61" t="s">
        <v>17</v>
      </c>
      <c r="K105" s="24"/>
    </row>
    <row r="106" spans="1:749" ht="14.45" customHeight="1" x14ac:dyDescent="0.25">
      <c r="A106" s="111" t="s">
        <v>114</v>
      </c>
      <c r="B106" s="112"/>
      <c r="C106" s="27" t="s">
        <v>73</v>
      </c>
      <c r="D106" s="27" t="s">
        <v>21</v>
      </c>
      <c r="E106" s="113">
        <v>1220</v>
      </c>
      <c r="F106" s="34">
        <v>0</v>
      </c>
      <c r="G106" s="31"/>
      <c r="H106" s="114">
        <v>192</v>
      </c>
      <c r="I106" s="114">
        <v>192</v>
      </c>
      <c r="J106" s="114">
        <v>200</v>
      </c>
      <c r="K106" s="32">
        <v>200</v>
      </c>
      <c r="L106" s="33"/>
      <c r="M106" s="190"/>
      <c r="N106" s="183">
        <v>0</v>
      </c>
      <c r="O106" s="33">
        <v>0</v>
      </c>
      <c r="P106" s="33">
        <v>0</v>
      </c>
      <c r="Q106" s="33">
        <v>0</v>
      </c>
      <c r="R106" s="33">
        <v>0</v>
      </c>
      <c r="S106" s="33"/>
      <c r="T106" s="33"/>
      <c r="U106" s="33">
        <f>SUM(N106:T106)</f>
        <v>0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</row>
    <row r="107" spans="1:749" ht="14.45" customHeight="1" x14ac:dyDescent="0.25">
      <c r="A107" s="111" t="s">
        <v>115</v>
      </c>
      <c r="B107" s="112"/>
      <c r="C107" s="27" t="s">
        <v>73</v>
      </c>
      <c r="D107" s="27" t="s">
        <v>21</v>
      </c>
      <c r="E107" s="113">
        <v>1470</v>
      </c>
      <c r="F107" s="34">
        <v>0</v>
      </c>
      <c r="G107" s="31"/>
      <c r="H107" s="114">
        <v>3</v>
      </c>
      <c r="I107" s="114">
        <v>3</v>
      </c>
      <c r="J107" s="114">
        <v>200</v>
      </c>
      <c r="K107" s="32">
        <v>200</v>
      </c>
      <c r="L107" s="33"/>
      <c r="M107" s="190"/>
      <c r="N107" s="183">
        <v>0</v>
      </c>
      <c r="O107" s="33">
        <v>0</v>
      </c>
      <c r="P107" s="33">
        <v>0</v>
      </c>
      <c r="Q107" s="33">
        <v>0</v>
      </c>
      <c r="R107" s="33">
        <v>0</v>
      </c>
      <c r="S107" s="33"/>
      <c r="T107" s="33"/>
      <c r="U107" s="33">
        <f t="shared" ref="U107:U128" si="17">SUM(N107:T107)</f>
        <v>0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</row>
    <row r="108" spans="1:749" ht="14.45" customHeight="1" x14ac:dyDescent="0.25">
      <c r="A108" s="111" t="s">
        <v>116</v>
      </c>
      <c r="B108" s="112"/>
      <c r="C108" s="27" t="s">
        <v>73</v>
      </c>
      <c r="D108" s="27" t="s">
        <v>21</v>
      </c>
      <c r="E108" s="113">
        <v>406</v>
      </c>
      <c r="F108" s="34">
        <v>0</v>
      </c>
      <c r="G108" s="31"/>
      <c r="H108" s="114">
        <v>21</v>
      </c>
      <c r="I108" s="114">
        <v>21</v>
      </c>
      <c r="J108" s="114"/>
      <c r="K108" s="32"/>
      <c r="L108" s="33"/>
      <c r="M108" s="190"/>
      <c r="N108" s="183">
        <v>0</v>
      </c>
      <c r="O108" s="33">
        <v>0</v>
      </c>
      <c r="P108" s="33">
        <v>0</v>
      </c>
      <c r="Q108" s="33">
        <v>0</v>
      </c>
      <c r="R108" s="33">
        <v>0</v>
      </c>
      <c r="S108" s="33"/>
      <c r="T108" s="33"/>
      <c r="U108" s="33">
        <f t="shared" si="17"/>
        <v>0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</row>
    <row r="109" spans="1:749" ht="14.45" customHeight="1" x14ac:dyDescent="0.25">
      <c r="A109" s="111" t="s">
        <v>117</v>
      </c>
      <c r="B109" s="112"/>
      <c r="C109" s="27" t="s">
        <v>73</v>
      </c>
      <c r="D109" s="27" t="s">
        <v>21</v>
      </c>
      <c r="E109" s="113">
        <v>1900</v>
      </c>
      <c r="F109" s="34">
        <v>0</v>
      </c>
      <c r="G109" s="31"/>
      <c r="H109" s="114">
        <v>302</v>
      </c>
      <c r="I109" s="114">
        <v>302</v>
      </c>
      <c r="J109" s="114">
        <v>300</v>
      </c>
      <c r="K109" s="32">
        <v>300</v>
      </c>
      <c r="L109" s="33"/>
      <c r="M109" s="190"/>
      <c r="N109" s="183">
        <v>0</v>
      </c>
      <c r="O109" s="33">
        <v>0</v>
      </c>
      <c r="P109" s="33">
        <v>0</v>
      </c>
      <c r="Q109" s="33">
        <v>0</v>
      </c>
      <c r="R109" s="33">
        <v>0</v>
      </c>
      <c r="S109" s="33"/>
      <c r="T109" s="33"/>
      <c r="U109" s="33">
        <f t="shared" si="17"/>
        <v>0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</row>
    <row r="110" spans="1:749" ht="14.45" customHeight="1" x14ac:dyDescent="0.25">
      <c r="A110" s="206" t="s">
        <v>224</v>
      </c>
      <c r="B110" s="112"/>
      <c r="C110" s="27" t="s">
        <v>0</v>
      </c>
      <c r="D110" s="27" t="s">
        <v>21</v>
      </c>
      <c r="E110" s="113">
        <v>272</v>
      </c>
      <c r="F110" s="34"/>
      <c r="G110" s="31"/>
      <c r="H110" s="114"/>
      <c r="I110" s="114"/>
      <c r="J110" s="114"/>
      <c r="K110" s="32"/>
      <c r="L110" s="33"/>
      <c r="M110" s="190">
        <v>0</v>
      </c>
      <c r="N110" s="183"/>
      <c r="O110" s="33"/>
      <c r="P110" s="33"/>
      <c r="Q110" s="33"/>
      <c r="R110" s="33"/>
      <c r="S110" s="33"/>
      <c r="T110" s="33"/>
      <c r="U110" s="33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</row>
    <row r="111" spans="1:749" ht="14.45" customHeight="1" x14ac:dyDescent="0.25">
      <c r="A111" s="25" t="s">
        <v>118</v>
      </c>
      <c r="B111" s="26"/>
      <c r="C111" s="27" t="s">
        <v>1</v>
      </c>
      <c r="D111" s="27" t="s">
        <v>27</v>
      </c>
      <c r="E111" s="28">
        <v>1817</v>
      </c>
      <c r="F111" s="34">
        <v>595</v>
      </c>
      <c r="G111" s="30">
        <v>100</v>
      </c>
      <c r="H111" s="31">
        <v>300</v>
      </c>
      <c r="I111" s="31">
        <v>200</v>
      </c>
      <c r="J111" s="31">
        <v>300</v>
      </c>
      <c r="K111" s="40">
        <v>400</v>
      </c>
      <c r="L111" s="33">
        <v>400</v>
      </c>
      <c r="M111" s="190">
        <v>400</v>
      </c>
      <c r="N111" s="183">
        <v>0</v>
      </c>
      <c r="O111" s="33">
        <v>38</v>
      </c>
      <c r="P111" s="33">
        <v>2</v>
      </c>
      <c r="Q111" s="33">
        <v>0</v>
      </c>
      <c r="R111" s="33">
        <v>93</v>
      </c>
      <c r="S111" s="33">
        <v>132</v>
      </c>
      <c r="T111" s="33"/>
      <c r="U111" s="33">
        <f t="shared" si="17"/>
        <v>265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</row>
    <row r="112" spans="1:749" ht="14.45" customHeight="1" x14ac:dyDescent="0.25">
      <c r="A112" s="115" t="s">
        <v>119</v>
      </c>
      <c r="B112" s="116"/>
      <c r="C112" s="84" t="s">
        <v>0</v>
      </c>
      <c r="D112" s="84" t="s">
        <v>21</v>
      </c>
      <c r="E112" s="83">
        <v>485</v>
      </c>
      <c r="F112" s="34"/>
      <c r="G112" s="30"/>
      <c r="H112" s="31"/>
      <c r="I112" s="87">
        <v>50</v>
      </c>
      <c r="J112" s="87">
        <v>0</v>
      </c>
      <c r="K112" s="32"/>
      <c r="L112" s="33">
        <v>0</v>
      </c>
      <c r="M112" s="190">
        <v>0</v>
      </c>
      <c r="N112" s="183">
        <v>0</v>
      </c>
      <c r="O112" s="33">
        <v>0</v>
      </c>
      <c r="P112" s="33">
        <v>0</v>
      </c>
      <c r="Q112" s="33">
        <v>0</v>
      </c>
      <c r="R112" s="33">
        <v>0</v>
      </c>
      <c r="S112" s="33"/>
      <c r="T112" s="33"/>
      <c r="U112" s="33">
        <f t="shared" si="17"/>
        <v>0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</row>
    <row r="113" spans="1:749" ht="14.45" customHeight="1" x14ac:dyDescent="0.25">
      <c r="A113" s="25" t="s">
        <v>120</v>
      </c>
      <c r="B113" s="26"/>
      <c r="C113" s="27" t="s">
        <v>0</v>
      </c>
      <c r="D113" s="27" t="s">
        <v>27</v>
      </c>
      <c r="E113" s="28">
        <v>2666</v>
      </c>
      <c r="F113" s="34">
        <v>211</v>
      </c>
      <c r="G113" s="31">
        <v>211</v>
      </c>
      <c r="H113" s="31">
        <v>0</v>
      </c>
      <c r="I113" s="31">
        <v>0</v>
      </c>
      <c r="J113" s="31">
        <v>500</v>
      </c>
      <c r="K113" s="40">
        <v>1066</v>
      </c>
      <c r="L113" s="33">
        <v>800</v>
      </c>
      <c r="M113" s="190">
        <v>800</v>
      </c>
      <c r="N113" s="183">
        <v>0</v>
      </c>
      <c r="O113" s="33">
        <v>0</v>
      </c>
      <c r="P113" s="33">
        <v>378</v>
      </c>
      <c r="Q113" s="33">
        <v>0</v>
      </c>
      <c r="R113" s="33">
        <v>12</v>
      </c>
      <c r="S113" s="33">
        <v>198</v>
      </c>
      <c r="T113" s="33"/>
      <c r="U113" s="33">
        <f t="shared" si="17"/>
        <v>588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</row>
    <row r="114" spans="1:749" ht="14.45" customHeight="1" x14ac:dyDescent="0.25">
      <c r="A114" s="67" t="s">
        <v>121</v>
      </c>
      <c r="B114" s="108"/>
      <c r="C114" s="69" t="s">
        <v>0</v>
      </c>
      <c r="D114" s="69" t="s">
        <v>21</v>
      </c>
      <c r="E114" s="70">
        <v>888</v>
      </c>
      <c r="F114" s="109">
        <v>100</v>
      </c>
      <c r="G114" s="73">
        <v>100</v>
      </c>
      <c r="H114" s="73">
        <v>0</v>
      </c>
      <c r="I114" s="73">
        <v>100</v>
      </c>
      <c r="J114" s="73">
        <v>100</v>
      </c>
      <c r="K114" s="32">
        <v>100</v>
      </c>
      <c r="L114" s="41">
        <v>0</v>
      </c>
      <c r="M114" s="207">
        <v>250</v>
      </c>
      <c r="N114" s="183">
        <v>0</v>
      </c>
      <c r="O114" s="41">
        <v>0</v>
      </c>
      <c r="P114" s="41">
        <v>0</v>
      </c>
      <c r="Q114" s="41">
        <v>0</v>
      </c>
      <c r="R114" s="41">
        <v>0</v>
      </c>
      <c r="S114" s="41"/>
      <c r="T114" s="41"/>
      <c r="U114" s="33">
        <f t="shared" si="17"/>
        <v>0</v>
      </c>
    </row>
    <row r="115" spans="1:749" ht="14.45" customHeight="1" x14ac:dyDescent="0.25">
      <c r="A115" s="25" t="s">
        <v>121</v>
      </c>
      <c r="B115" s="26"/>
      <c r="C115" s="27" t="s">
        <v>0</v>
      </c>
      <c r="D115" s="27" t="s">
        <v>27</v>
      </c>
      <c r="E115" s="28">
        <v>1769</v>
      </c>
      <c r="F115" s="34">
        <v>150</v>
      </c>
      <c r="G115" s="30">
        <v>1769</v>
      </c>
      <c r="H115" s="39">
        <v>0</v>
      </c>
      <c r="I115" s="39">
        <v>619</v>
      </c>
      <c r="J115" s="39"/>
      <c r="K115" s="40"/>
      <c r="L115" s="41">
        <v>0</v>
      </c>
      <c r="M115" s="191">
        <v>0</v>
      </c>
      <c r="N115" s="183">
        <v>0</v>
      </c>
      <c r="O115" s="41">
        <v>0</v>
      </c>
      <c r="P115" s="41">
        <v>0</v>
      </c>
      <c r="Q115" s="41">
        <v>0</v>
      </c>
      <c r="R115" s="41">
        <v>0</v>
      </c>
      <c r="S115" s="41"/>
      <c r="T115" s="41"/>
      <c r="U115" s="33">
        <f t="shared" si="17"/>
        <v>0</v>
      </c>
    </row>
    <row r="116" spans="1:749" ht="14.45" customHeight="1" x14ac:dyDescent="0.25">
      <c r="A116" s="117" t="s">
        <v>122</v>
      </c>
      <c r="B116" s="65"/>
      <c r="C116" s="44" t="s">
        <v>54</v>
      </c>
      <c r="D116" s="44" t="s">
        <v>21</v>
      </c>
      <c r="E116" s="45">
        <v>92</v>
      </c>
      <c r="F116" s="44">
        <v>0</v>
      </c>
      <c r="G116" s="90"/>
      <c r="H116" s="90">
        <v>92</v>
      </c>
      <c r="I116" s="90">
        <v>92</v>
      </c>
      <c r="J116" s="90"/>
      <c r="K116" s="32"/>
      <c r="L116" s="41"/>
      <c r="M116" s="191"/>
      <c r="N116" s="183">
        <v>0</v>
      </c>
      <c r="O116" s="41">
        <v>0</v>
      </c>
      <c r="P116" s="41">
        <v>0</v>
      </c>
      <c r="Q116" s="41">
        <v>0</v>
      </c>
      <c r="R116" s="41">
        <v>0</v>
      </c>
      <c r="S116" s="41"/>
      <c r="T116" s="41"/>
      <c r="U116" s="33">
        <f t="shared" si="17"/>
        <v>0</v>
      </c>
    </row>
    <row r="117" spans="1:749" ht="14.45" customHeight="1" x14ac:dyDescent="0.25">
      <c r="A117" s="25" t="s">
        <v>123</v>
      </c>
      <c r="B117" s="49"/>
      <c r="C117" s="27" t="s">
        <v>124</v>
      </c>
      <c r="D117" s="27" t="s">
        <v>21</v>
      </c>
      <c r="E117" s="28">
        <v>267</v>
      </c>
      <c r="F117" s="29">
        <v>0</v>
      </c>
      <c r="G117" s="31"/>
      <c r="H117" s="74">
        <v>80</v>
      </c>
      <c r="I117" s="74">
        <v>80</v>
      </c>
      <c r="J117" s="74">
        <v>127</v>
      </c>
      <c r="K117" s="32">
        <v>127</v>
      </c>
      <c r="L117" s="41"/>
      <c r="M117" s="191"/>
      <c r="N117" s="183">
        <v>0</v>
      </c>
      <c r="O117" s="41">
        <v>0</v>
      </c>
      <c r="P117" s="41">
        <v>0</v>
      </c>
      <c r="Q117" s="41">
        <v>0</v>
      </c>
      <c r="R117" s="41">
        <v>0</v>
      </c>
      <c r="S117" s="41"/>
      <c r="T117" s="41"/>
      <c r="U117" s="33">
        <f t="shared" si="17"/>
        <v>0</v>
      </c>
    </row>
    <row r="118" spans="1:749" x14ac:dyDescent="0.25">
      <c r="A118" s="25" t="s">
        <v>125</v>
      </c>
      <c r="B118" s="49"/>
      <c r="C118" s="27" t="s">
        <v>124</v>
      </c>
      <c r="D118" s="27" t="s">
        <v>21</v>
      </c>
      <c r="E118" s="28">
        <v>267</v>
      </c>
      <c r="F118" s="29">
        <v>100</v>
      </c>
      <c r="G118" s="31">
        <v>100</v>
      </c>
      <c r="H118" s="39">
        <v>150</v>
      </c>
      <c r="I118" s="39">
        <v>150</v>
      </c>
      <c r="J118" s="39">
        <v>10</v>
      </c>
      <c r="K118" s="32">
        <v>10</v>
      </c>
      <c r="L118" s="41"/>
      <c r="M118" s="191"/>
      <c r="N118" s="183">
        <v>0</v>
      </c>
      <c r="O118" s="41">
        <v>0</v>
      </c>
      <c r="P118" s="41">
        <v>0</v>
      </c>
      <c r="Q118" s="41">
        <v>0</v>
      </c>
      <c r="R118" s="41">
        <v>0</v>
      </c>
      <c r="S118" s="41"/>
      <c r="T118" s="41"/>
      <c r="U118" s="33">
        <f t="shared" si="17"/>
        <v>0</v>
      </c>
    </row>
    <row r="119" spans="1:749" x14ac:dyDescent="0.25">
      <c r="A119" s="25" t="s">
        <v>126</v>
      </c>
      <c r="B119" s="49"/>
      <c r="C119" s="27" t="s">
        <v>0</v>
      </c>
      <c r="D119" s="27" t="s">
        <v>27</v>
      </c>
      <c r="E119" s="28">
        <v>3513</v>
      </c>
      <c r="F119" s="34">
        <v>816</v>
      </c>
      <c r="G119" s="30">
        <v>416</v>
      </c>
      <c r="H119" s="39">
        <v>700</v>
      </c>
      <c r="I119" s="39">
        <v>700</v>
      </c>
      <c r="J119" s="39">
        <v>800</v>
      </c>
      <c r="K119" s="40">
        <v>800</v>
      </c>
      <c r="L119" s="41">
        <v>362</v>
      </c>
      <c r="M119" s="191">
        <v>362</v>
      </c>
      <c r="N119" s="183">
        <v>0</v>
      </c>
      <c r="O119" s="41">
        <v>46</v>
      </c>
      <c r="P119" s="41">
        <v>0</v>
      </c>
      <c r="Q119" s="41">
        <v>0</v>
      </c>
      <c r="R119" s="41">
        <v>0</v>
      </c>
      <c r="S119" s="41">
        <v>206</v>
      </c>
      <c r="T119" s="41">
        <v>200</v>
      </c>
      <c r="U119" s="33">
        <f t="shared" si="17"/>
        <v>452</v>
      </c>
    </row>
    <row r="120" spans="1:749" x14ac:dyDescent="0.25">
      <c r="A120" s="42" t="s">
        <v>127</v>
      </c>
      <c r="B120" s="43"/>
      <c r="C120" s="44" t="s">
        <v>0</v>
      </c>
      <c r="D120" s="44" t="s">
        <v>27</v>
      </c>
      <c r="E120" s="45">
        <f>10*177.721</f>
        <v>1777.21</v>
      </c>
      <c r="F120" s="50">
        <v>0</v>
      </c>
      <c r="G120" s="48">
        <v>0</v>
      </c>
      <c r="H120" s="48">
        <v>50</v>
      </c>
      <c r="I120" s="48">
        <v>50</v>
      </c>
      <c r="J120" s="48">
        <v>188</v>
      </c>
      <c r="K120" s="40">
        <v>182</v>
      </c>
      <c r="L120" s="41">
        <v>611</v>
      </c>
      <c r="M120" s="191">
        <v>611</v>
      </c>
      <c r="N120" s="183">
        <v>0</v>
      </c>
      <c r="O120" s="41">
        <v>0</v>
      </c>
      <c r="P120" s="41">
        <v>0</v>
      </c>
      <c r="Q120" s="41">
        <v>9</v>
      </c>
      <c r="R120" s="41">
        <v>0</v>
      </c>
      <c r="S120" s="41">
        <v>29</v>
      </c>
      <c r="T120" s="41"/>
      <c r="U120" s="33">
        <f t="shared" si="17"/>
        <v>38</v>
      </c>
    </row>
    <row r="121" spans="1:749" x14ac:dyDescent="0.25">
      <c r="A121" s="42" t="s">
        <v>128</v>
      </c>
      <c r="B121" s="43"/>
      <c r="C121" s="44" t="s">
        <v>0</v>
      </c>
      <c r="D121" s="44" t="s">
        <v>21</v>
      </c>
      <c r="E121" s="45">
        <v>5332</v>
      </c>
      <c r="F121" s="50"/>
      <c r="G121" s="48"/>
      <c r="H121" s="48"/>
      <c r="I121" s="48"/>
      <c r="J121" s="48"/>
      <c r="K121" s="40"/>
      <c r="L121" s="41">
        <v>800</v>
      </c>
      <c r="M121" s="191">
        <v>800</v>
      </c>
      <c r="N121" s="183">
        <v>0</v>
      </c>
      <c r="O121" s="41">
        <v>0</v>
      </c>
      <c r="P121" s="41">
        <v>0</v>
      </c>
      <c r="Q121" s="41">
        <v>353</v>
      </c>
      <c r="R121" s="41">
        <v>0</v>
      </c>
      <c r="S121" s="41"/>
      <c r="T121" s="41"/>
      <c r="U121" s="33">
        <f t="shared" si="17"/>
        <v>353</v>
      </c>
    </row>
    <row r="122" spans="1:749" x14ac:dyDescent="0.25">
      <c r="A122" s="65" t="s">
        <v>129</v>
      </c>
      <c r="B122" s="44"/>
      <c r="C122" s="44" t="s">
        <v>54</v>
      </c>
      <c r="D122" s="44" t="s">
        <v>21</v>
      </c>
      <c r="E122" s="45">
        <v>216</v>
      </c>
      <c r="F122" s="46">
        <v>0</v>
      </c>
      <c r="G122" s="47">
        <v>0</v>
      </c>
      <c r="H122" s="90">
        <v>216</v>
      </c>
      <c r="I122" s="90">
        <v>216</v>
      </c>
      <c r="J122" s="90"/>
      <c r="K122" s="32"/>
      <c r="L122" s="41"/>
      <c r="M122" s="192">
        <v>50</v>
      </c>
      <c r="N122" s="183">
        <v>0</v>
      </c>
      <c r="O122" s="41">
        <v>0</v>
      </c>
      <c r="P122" s="41">
        <v>0</v>
      </c>
      <c r="Q122" s="41">
        <v>0</v>
      </c>
      <c r="R122" s="41">
        <v>0</v>
      </c>
      <c r="S122" s="41"/>
      <c r="T122" s="41"/>
      <c r="U122" s="33">
        <f t="shared" si="17"/>
        <v>0</v>
      </c>
    </row>
    <row r="123" spans="1:749" x14ac:dyDescent="0.25">
      <c r="A123" s="65" t="s">
        <v>130</v>
      </c>
      <c r="B123" s="44"/>
      <c r="C123" s="44" t="s">
        <v>54</v>
      </c>
      <c r="D123" s="44" t="s">
        <v>21</v>
      </c>
      <c r="E123" s="45">
        <v>15</v>
      </c>
      <c r="F123" s="46">
        <v>0</v>
      </c>
      <c r="G123" s="47">
        <v>0</v>
      </c>
      <c r="H123" s="90">
        <v>15</v>
      </c>
      <c r="I123" s="90">
        <v>15</v>
      </c>
      <c r="J123" s="90"/>
      <c r="K123" s="32"/>
      <c r="L123" s="41"/>
      <c r="M123" s="191"/>
      <c r="N123" s="183">
        <v>0</v>
      </c>
      <c r="O123" s="41">
        <v>0</v>
      </c>
      <c r="P123" s="41">
        <v>0</v>
      </c>
      <c r="Q123" s="41">
        <v>0</v>
      </c>
      <c r="R123" s="41">
        <v>0</v>
      </c>
      <c r="S123" s="41"/>
      <c r="T123" s="41"/>
      <c r="U123" s="33">
        <f t="shared" si="17"/>
        <v>0</v>
      </c>
    </row>
    <row r="124" spans="1:749" x14ac:dyDescent="0.25">
      <c r="A124" s="65" t="s">
        <v>131</v>
      </c>
      <c r="B124" s="44"/>
      <c r="C124" s="44" t="s">
        <v>54</v>
      </c>
      <c r="D124" s="44" t="s">
        <v>21</v>
      </c>
      <c r="E124" s="45">
        <v>69</v>
      </c>
      <c r="F124" s="46"/>
      <c r="G124" s="47"/>
      <c r="H124" s="90">
        <v>69</v>
      </c>
      <c r="I124" s="90">
        <v>69</v>
      </c>
      <c r="J124" s="90"/>
      <c r="K124" s="32"/>
      <c r="L124" s="41"/>
      <c r="M124" s="191"/>
      <c r="N124" s="183">
        <v>0</v>
      </c>
      <c r="O124" s="41">
        <v>0</v>
      </c>
      <c r="P124" s="41">
        <v>0</v>
      </c>
      <c r="Q124" s="41">
        <v>0</v>
      </c>
      <c r="R124" s="41">
        <v>0</v>
      </c>
      <c r="S124" s="41"/>
      <c r="T124" s="41"/>
      <c r="U124" s="33">
        <f t="shared" si="17"/>
        <v>0</v>
      </c>
    </row>
    <row r="125" spans="1:749" s="4" customFormat="1" x14ac:dyDescent="0.25">
      <c r="A125" s="49" t="s">
        <v>132</v>
      </c>
      <c r="B125" s="27"/>
      <c r="C125" s="27" t="s">
        <v>24</v>
      </c>
      <c r="D125" s="27" t="s">
        <v>21</v>
      </c>
      <c r="E125" s="28">
        <v>280</v>
      </c>
      <c r="F125" s="34">
        <v>0</v>
      </c>
      <c r="G125" s="30">
        <v>0</v>
      </c>
      <c r="H125" s="114">
        <v>0</v>
      </c>
      <c r="I125" s="114">
        <v>280</v>
      </c>
      <c r="J125" s="114"/>
      <c r="K125" s="32"/>
      <c r="L125" s="33"/>
      <c r="M125" s="191"/>
      <c r="N125" s="183">
        <v>0</v>
      </c>
      <c r="O125" s="33">
        <v>0</v>
      </c>
      <c r="P125" s="33">
        <v>0</v>
      </c>
      <c r="Q125" s="33">
        <v>0</v>
      </c>
      <c r="R125" s="33">
        <v>0</v>
      </c>
      <c r="S125" s="33"/>
      <c r="T125" s="33"/>
      <c r="U125" s="33">
        <f t="shared" si="17"/>
        <v>0</v>
      </c>
    </row>
    <row r="126" spans="1:749" s="4" customFormat="1" x14ac:dyDescent="0.25">
      <c r="A126" s="49" t="s">
        <v>133</v>
      </c>
      <c r="B126" s="27"/>
      <c r="C126" s="27" t="s">
        <v>24</v>
      </c>
      <c r="D126" s="27" t="s">
        <v>21</v>
      </c>
      <c r="E126" s="28">
        <v>123</v>
      </c>
      <c r="F126" s="34">
        <v>0</v>
      </c>
      <c r="G126" s="30">
        <v>0</v>
      </c>
      <c r="H126" s="114">
        <v>0</v>
      </c>
      <c r="I126" s="114">
        <v>123</v>
      </c>
      <c r="J126" s="114"/>
      <c r="K126" s="32"/>
      <c r="L126" s="33"/>
      <c r="M126" s="190"/>
      <c r="N126" s="183">
        <v>0</v>
      </c>
      <c r="O126" s="33">
        <v>0</v>
      </c>
      <c r="P126" s="33">
        <v>0</v>
      </c>
      <c r="Q126" s="33">
        <v>0</v>
      </c>
      <c r="R126" s="33">
        <v>0</v>
      </c>
      <c r="S126" s="33"/>
      <c r="T126" s="33"/>
      <c r="U126" s="33">
        <f t="shared" si="17"/>
        <v>0</v>
      </c>
    </row>
    <row r="127" spans="1:749" s="4" customFormat="1" x14ac:dyDescent="0.25">
      <c r="A127" s="49" t="s">
        <v>134</v>
      </c>
      <c r="B127" s="27"/>
      <c r="C127" s="27" t="s">
        <v>24</v>
      </c>
      <c r="D127" s="27" t="s">
        <v>21</v>
      </c>
      <c r="E127" s="28">
        <v>121</v>
      </c>
      <c r="F127" s="34">
        <v>0</v>
      </c>
      <c r="G127" s="30">
        <v>0</v>
      </c>
      <c r="H127" s="114">
        <v>0</v>
      </c>
      <c r="I127" s="114">
        <v>121</v>
      </c>
      <c r="J127" s="114"/>
      <c r="K127" s="32"/>
      <c r="L127" s="33"/>
      <c r="M127" s="190"/>
      <c r="N127" s="183">
        <v>0</v>
      </c>
      <c r="O127" s="33">
        <v>0</v>
      </c>
      <c r="P127" s="33">
        <v>0</v>
      </c>
      <c r="Q127" s="33">
        <v>0</v>
      </c>
      <c r="R127" s="33">
        <v>0</v>
      </c>
      <c r="S127" s="33"/>
      <c r="T127" s="33"/>
      <c r="U127" s="33">
        <f t="shared" si="17"/>
        <v>0</v>
      </c>
    </row>
    <row r="128" spans="1:749" s="4" customFormat="1" x14ac:dyDescent="0.25">
      <c r="A128" s="49" t="s">
        <v>135</v>
      </c>
      <c r="B128" s="27"/>
      <c r="C128" s="27" t="s">
        <v>24</v>
      </c>
      <c r="D128" s="27" t="s">
        <v>21</v>
      </c>
      <c r="E128" s="28">
        <v>77</v>
      </c>
      <c r="F128" s="34">
        <v>0</v>
      </c>
      <c r="G128" s="30">
        <v>0</v>
      </c>
      <c r="H128" s="114">
        <v>0</v>
      </c>
      <c r="I128" s="114">
        <v>77</v>
      </c>
      <c r="J128" s="114"/>
      <c r="K128" s="32"/>
      <c r="L128" s="33"/>
      <c r="M128" s="190"/>
      <c r="N128" s="183">
        <v>0</v>
      </c>
      <c r="O128" s="33">
        <v>0</v>
      </c>
      <c r="P128" s="33">
        <v>0</v>
      </c>
      <c r="Q128" s="33">
        <v>0</v>
      </c>
      <c r="R128" s="33">
        <v>0</v>
      </c>
      <c r="S128" s="33"/>
      <c r="T128" s="33"/>
      <c r="U128" s="33">
        <f t="shared" si="17"/>
        <v>0</v>
      </c>
    </row>
    <row r="129" spans="1:21" ht="15.75" thickBot="1" x14ac:dyDescent="0.3">
      <c r="A129" s="59" t="s">
        <v>17</v>
      </c>
      <c r="B129" s="59" t="s">
        <v>17</v>
      </c>
      <c r="C129" s="60" t="s">
        <v>17</v>
      </c>
      <c r="D129" s="60" t="s">
        <v>17</v>
      </c>
      <c r="E129" s="60" t="s">
        <v>17</v>
      </c>
      <c r="F129" s="29" t="s">
        <v>17</v>
      </c>
      <c r="K129" s="24"/>
      <c r="M129" s="190"/>
    </row>
    <row r="130" spans="1:21" ht="15.75" thickBot="1" x14ac:dyDescent="0.3">
      <c r="A130" s="18" t="s">
        <v>136</v>
      </c>
      <c r="B130" s="19"/>
      <c r="C130" s="19"/>
      <c r="D130" s="19"/>
      <c r="E130" s="21">
        <f t="shared" ref="E130:L130" si="18">SUM(E132:E143)</f>
        <v>17916.504208385999</v>
      </c>
      <c r="F130" s="21">
        <f t="shared" si="18"/>
        <v>1062</v>
      </c>
      <c r="G130" s="21">
        <f t="shared" si="18"/>
        <v>1030</v>
      </c>
      <c r="H130" s="21">
        <f t="shared" si="18"/>
        <v>1600</v>
      </c>
      <c r="I130" s="21">
        <f t="shared" si="18"/>
        <v>2733</v>
      </c>
      <c r="J130" s="21">
        <f t="shared" si="18"/>
        <v>2750</v>
      </c>
      <c r="K130" s="21">
        <f t="shared" si="18"/>
        <v>1846</v>
      </c>
      <c r="L130" s="21">
        <f t="shared" si="18"/>
        <v>1597</v>
      </c>
      <c r="M130" s="21">
        <f>SUM(M132:M143)</f>
        <v>1947</v>
      </c>
      <c r="N130" s="182">
        <f>SUM(N132:N143)</f>
        <v>41</v>
      </c>
      <c r="O130" s="21">
        <f>SUM(O132:O143)</f>
        <v>53</v>
      </c>
      <c r="P130" s="21">
        <f>SUM(P132:P142)</f>
        <v>62</v>
      </c>
      <c r="Q130" s="21">
        <f>SUM(Q132:Q143)</f>
        <v>0</v>
      </c>
      <c r="R130" s="21">
        <f>SUM(R132:R143)</f>
        <v>157</v>
      </c>
      <c r="S130" s="21">
        <f>SUM(S132:S143)</f>
        <v>202</v>
      </c>
      <c r="T130" s="21">
        <f>SUM(T132:T143)</f>
        <v>78</v>
      </c>
      <c r="U130" s="21">
        <f>SUM(U132:U142)</f>
        <v>593</v>
      </c>
    </row>
    <row r="131" spans="1:21" x14ac:dyDescent="0.25">
      <c r="A131" s="59" t="s">
        <v>17</v>
      </c>
      <c r="B131" s="59" t="s">
        <v>17</v>
      </c>
      <c r="C131" s="60" t="s">
        <v>17</v>
      </c>
      <c r="D131" s="60" t="s">
        <v>17</v>
      </c>
      <c r="E131" s="60" t="s">
        <v>17</v>
      </c>
      <c r="F131" s="61" t="s">
        <v>17</v>
      </c>
      <c r="G131" s="77" t="s">
        <v>17</v>
      </c>
      <c r="K131" s="24"/>
    </row>
    <row r="132" spans="1:21" s="4" customFormat="1" x14ac:dyDescent="0.25">
      <c r="A132" s="26" t="s">
        <v>137</v>
      </c>
      <c r="B132" s="26"/>
      <c r="C132" s="27" t="s">
        <v>0</v>
      </c>
      <c r="D132" s="27" t="s">
        <v>21</v>
      </c>
      <c r="E132" s="28">
        <v>597</v>
      </c>
      <c r="F132" s="29">
        <v>0</v>
      </c>
      <c r="G132" s="31">
        <v>0</v>
      </c>
      <c r="H132" s="114">
        <v>0</v>
      </c>
      <c r="I132" s="114">
        <v>500</v>
      </c>
      <c r="J132" s="114"/>
      <c r="K132" s="32"/>
      <c r="L132" s="33">
        <v>0</v>
      </c>
      <c r="M132" s="190">
        <v>0</v>
      </c>
      <c r="N132" s="183">
        <v>0</v>
      </c>
      <c r="O132" s="33">
        <v>0</v>
      </c>
      <c r="P132" s="33"/>
      <c r="Q132" s="33">
        <v>0</v>
      </c>
      <c r="R132" s="33">
        <v>0</v>
      </c>
      <c r="S132" s="33"/>
      <c r="T132" s="33"/>
      <c r="U132" s="33">
        <f>SUM(N132:T132)</f>
        <v>0</v>
      </c>
    </row>
    <row r="133" spans="1:21" x14ac:dyDescent="0.25">
      <c r="A133" s="26" t="s">
        <v>138</v>
      </c>
      <c r="B133" s="26"/>
      <c r="C133" s="27" t="s">
        <v>0</v>
      </c>
      <c r="D133" s="27" t="s">
        <v>27</v>
      </c>
      <c r="E133" s="28">
        <v>2544</v>
      </c>
      <c r="F133" s="34">
        <v>551</v>
      </c>
      <c r="G133" s="30">
        <v>400</v>
      </c>
      <c r="H133" s="39">
        <v>500</v>
      </c>
      <c r="I133" s="39">
        <v>500</v>
      </c>
      <c r="J133" s="39">
        <v>600</v>
      </c>
      <c r="K133" s="32">
        <v>350</v>
      </c>
      <c r="L133" s="41">
        <v>0</v>
      </c>
      <c r="M133" s="192">
        <v>350</v>
      </c>
      <c r="N133" s="183">
        <v>0</v>
      </c>
      <c r="O133" s="41">
        <v>0</v>
      </c>
      <c r="P133" s="41"/>
      <c r="Q133" s="41">
        <v>0</v>
      </c>
      <c r="R133" s="41">
        <v>0</v>
      </c>
      <c r="S133" s="41"/>
      <c r="T133" s="41">
        <v>38</v>
      </c>
      <c r="U133" s="33">
        <f t="shared" ref="U133:U143" si="19">SUM(N133:T133)</f>
        <v>38</v>
      </c>
    </row>
    <row r="134" spans="1:21" x14ac:dyDescent="0.25">
      <c r="A134" s="26" t="s">
        <v>139</v>
      </c>
      <c r="B134" s="26"/>
      <c r="C134" s="27" t="s">
        <v>0</v>
      </c>
      <c r="D134" s="27" t="s">
        <v>27</v>
      </c>
      <c r="E134" s="28">
        <v>1850.5849583859999</v>
      </c>
      <c r="F134" s="34">
        <v>80</v>
      </c>
      <c r="G134" s="30">
        <v>50</v>
      </c>
      <c r="H134" s="39">
        <v>100</v>
      </c>
      <c r="I134" s="39">
        <v>100</v>
      </c>
      <c r="J134" s="39">
        <v>100</v>
      </c>
      <c r="K134" s="32">
        <v>100</v>
      </c>
      <c r="L134" s="41">
        <v>350</v>
      </c>
      <c r="M134" s="191">
        <v>350</v>
      </c>
      <c r="N134" s="183">
        <v>0</v>
      </c>
      <c r="O134" s="41">
        <v>53</v>
      </c>
      <c r="P134" s="41">
        <v>0</v>
      </c>
      <c r="Q134" s="41">
        <v>0</v>
      </c>
      <c r="R134" s="41">
        <v>0</v>
      </c>
      <c r="S134" s="41"/>
      <c r="T134" s="41"/>
      <c r="U134" s="33">
        <f t="shared" si="19"/>
        <v>53</v>
      </c>
    </row>
    <row r="135" spans="1:21" x14ac:dyDescent="0.25">
      <c r="A135" s="26" t="s">
        <v>139</v>
      </c>
      <c r="B135" s="26"/>
      <c r="C135" s="27" t="s">
        <v>0</v>
      </c>
      <c r="D135" s="27" t="s">
        <v>21</v>
      </c>
      <c r="E135" s="28">
        <f>618+(9.25*177.721)</f>
        <v>2261.9192499999999</v>
      </c>
      <c r="F135" s="29">
        <v>50</v>
      </c>
      <c r="G135" s="31">
        <v>50</v>
      </c>
      <c r="H135" s="39">
        <v>200</v>
      </c>
      <c r="I135" s="39">
        <v>200</v>
      </c>
      <c r="J135" s="39">
        <v>300</v>
      </c>
      <c r="K135" s="32">
        <v>200</v>
      </c>
      <c r="L135" s="41">
        <v>200</v>
      </c>
      <c r="M135" s="191">
        <v>200</v>
      </c>
      <c r="N135" s="183">
        <v>0</v>
      </c>
      <c r="O135" s="41">
        <v>0</v>
      </c>
      <c r="P135" s="41">
        <v>62</v>
      </c>
      <c r="Q135" s="41">
        <v>0</v>
      </c>
      <c r="R135" s="41">
        <v>0</v>
      </c>
      <c r="S135" s="41">
        <v>202</v>
      </c>
      <c r="T135" s="41">
        <v>40</v>
      </c>
      <c r="U135" s="33">
        <f t="shared" si="19"/>
        <v>304</v>
      </c>
    </row>
    <row r="136" spans="1:21" x14ac:dyDescent="0.25">
      <c r="A136" s="26" t="s">
        <v>140</v>
      </c>
      <c r="B136" s="49"/>
      <c r="C136" s="27" t="s">
        <v>2</v>
      </c>
      <c r="D136" s="27" t="s">
        <v>27</v>
      </c>
      <c r="E136" s="28">
        <v>1781</v>
      </c>
      <c r="F136" s="34">
        <v>200</v>
      </c>
      <c r="G136" s="30">
        <f>50+200</f>
        <v>250</v>
      </c>
      <c r="H136" s="39">
        <v>350</v>
      </c>
      <c r="I136" s="39">
        <v>350</v>
      </c>
      <c r="J136" s="39">
        <v>800</v>
      </c>
      <c r="K136" s="32">
        <v>496</v>
      </c>
      <c r="L136" s="41">
        <v>397</v>
      </c>
      <c r="M136" s="191">
        <v>397</v>
      </c>
      <c r="N136" s="183">
        <v>41</v>
      </c>
      <c r="O136" s="41">
        <v>0</v>
      </c>
      <c r="P136" s="41"/>
      <c r="Q136" s="41">
        <v>0</v>
      </c>
      <c r="R136" s="41">
        <v>157</v>
      </c>
      <c r="S136" s="41"/>
      <c r="T136" s="41"/>
      <c r="U136" s="33">
        <f t="shared" si="19"/>
        <v>198</v>
      </c>
    </row>
    <row r="137" spans="1:21" x14ac:dyDescent="0.25">
      <c r="A137" s="26" t="s">
        <v>141</v>
      </c>
      <c r="B137" s="27"/>
      <c r="C137" s="27" t="s">
        <v>142</v>
      </c>
      <c r="D137" s="27" t="s">
        <v>21</v>
      </c>
      <c r="E137" s="28">
        <v>3481</v>
      </c>
      <c r="F137" s="29">
        <v>50</v>
      </c>
      <c r="G137" s="31">
        <v>50</v>
      </c>
      <c r="H137" s="39">
        <v>100</v>
      </c>
      <c r="I137" s="39">
        <v>100</v>
      </c>
      <c r="J137" s="39">
        <v>50</v>
      </c>
      <c r="K137" s="32">
        <v>50</v>
      </c>
      <c r="L137" s="41"/>
      <c r="M137" s="191"/>
      <c r="N137" s="183">
        <v>0</v>
      </c>
      <c r="O137" s="41">
        <v>0</v>
      </c>
      <c r="P137" s="41"/>
      <c r="Q137" s="41">
        <v>0</v>
      </c>
      <c r="R137" s="41">
        <v>0</v>
      </c>
      <c r="S137" s="41"/>
      <c r="T137" s="41"/>
      <c r="U137" s="33">
        <f t="shared" si="19"/>
        <v>0</v>
      </c>
    </row>
    <row r="138" spans="1:21" x14ac:dyDescent="0.25">
      <c r="A138" s="26" t="s">
        <v>143</v>
      </c>
      <c r="B138" s="27"/>
      <c r="C138" s="27" t="s">
        <v>0</v>
      </c>
      <c r="D138" s="27" t="s">
        <v>21</v>
      </c>
      <c r="E138" s="28">
        <v>151</v>
      </c>
      <c r="F138" s="29"/>
      <c r="G138" s="31"/>
      <c r="H138" s="39"/>
      <c r="I138" s="39">
        <v>0</v>
      </c>
      <c r="J138" s="39">
        <v>50</v>
      </c>
      <c r="K138" s="32">
        <v>50</v>
      </c>
      <c r="L138" s="41">
        <v>50</v>
      </c>
      <c r="M138" s="191">
        <v>50</v>
      </c>
      <c r="N138" s="183">
        <v>0</v>
      </c>
      <c r="O138" s="41">
        <v>0</v>
      </c>
      <c r="P138" s="41"/>
      <c r="Q138" s="41">
        <v>0</v>
      </c>
      <c r="R138" s="41">
        <v>0</v>
      </c>
      <c r="S138" s="41"/>
      <c r="T138" s="41"/>
      <c r="U138" s="33">
        <f t="shared" si="19"/>
        <v>0</v>
      </c>
    </row>
    <row r="139" spans="1:21" x14ac:dyDescent="0.25">
      <c r="A139" s="26" t="s">
        <v>144</v>
      </c>
      <c r="B139" s="27"/>
      <c r="C139" s="27" t="s">
        <v>73</v>
      </c>
      <c r="D139" s="27" t="s">
        <v>21</v>
      </c>
      <c r="E139" s="28">
        <f>10*200</f>
        <v>2000</v>
      </c>
      <c r="F139" s="29"/>
      <c r="G139" s="31"/>
      <c r="H139" s="39"/>
      <c r="I139" s="39"/>
      <c r="J139" s="74">
        <v>250</v>
      </c>
      <c r="K139" s="32">
        <v>250</v>
      </c>
      <c r="L139" s="41">
        <v>250</v>
      </c>
      <c r="M139" s="191">
        <v>250</v>
      </c>
      <c r="N139" s="183">
        <v>0</v>
      </c>
      <c r="O139" s="41">
        <v>0</v>
      </c>
      <c r="P139" s="41"/>
      <c r="Q139" s="41">
        <v>0</v>
      </c>
      <c r="R139" s="41">
        <v>0</v>
      </c>
      <c r="S139" s="41"/>
      <c r="T139" s="41"/>
      <c r="U139" s="33">
        <f t="shared" si="19"/>
        <v>0</v>
      </c>
    </row>
    <row r="140" spans="1:21" s="4" customFormat="1" x14ac:dyDescent="0.25">
      <c r="A140" s="49" t="s">
        <v>145</v>
      </c>
      <c r="B140" s="49"/>
      <c r="C140" s="27" t="s">
        <v>24</v>
      </c>
      <c r="D140" s="27" t="s">
        <v>21</v>
      </c>
      <c r="E140" s="28">
        <v>393</v>
      </c>
      <c r="F140" s="29">
        <v>0</v>
      </c>
      <c r="G140" s="31">
        <v>0</v>
      </c>
      <c r="H140" s="31">
        <v>0</v>
      </c>
      <c r="I140" s="31">
        <v>393</v>
      </c>
      <c r="J140" s="31"/>
      <c r="K140" s="32"/>
      <c r="L140" s="33"/>
      <c r="M140" s="190"/>
      <c r="N140" s="183">
        <v>0</v>
      </c>
      <c r="O140" s="33">
        <v>0</v>
      </c>
      <c r="P140" s="33"/>
      <c r="Q140" s="33">
        <v>0</v>
      </c>
      <c r="R140" s="33">
        <v>0</v>
      </c>
      <c r="S140" s="33"/>
      <c r="T140" s="33"/>
      <c r="U140" s="33">
        <f t="shared" si="19"/>
        <v>0</v>
      </c>
    </row>
    <row r="141" spans="1:21" s="4" customFormat="1" x14ac:dyDescent="0.25">
      <c r="A141" s="49" t="s">
        <v>146</v>
      </c>
      <c r="B141" s="49"/>
      <c r="C141" s="27" t="s">
        <v>24</v>
      </c>
      <c r="D141" s="27" t="s">
        <v>21</v>
      </c>
      <c r="E141" s="28">
        <v>77</v>
      </c>
      <c r="F141" s="29">
        <v>0</v>
      </c>
      <c r="G141" s="31">
        <v>0</v>
      </c>
      <c r="H141" s="31">
        <v>0</v>
      </c>
      <c r="I141" s="31">
        <v>77</v>
      </c>
      <c r="J141" s="31"/>
      <c r="K141" s="32"/>
      <c r="L141" s="33"/>
      <c r="M141" s="190"/>
      <c r="N141" s="183">
        <v>0</v>
      </c>
      <c r="O141" s="33">
        <v>0</v>
      </c>
      <c r="P141" s="33"/>
      <c r="Q141" s="33">
        <v>0</v>
      </c>
      <c r="R141" s="33">
        <v>0</v>
      </c>
      <c r="S141" s="33"/>
      <c r="T141" s="33"/>
      <c r="U141" s="33">
        <f t="shared" si="19"/>
        <v>0</v>
      </c>
    </row>
    <row r="142" spans="1:21" s="4" customFormat="1" x14ac:dyDescent="0.25">
      <c r="A142" s="49" t="s">
        <v>147</v>
      </c>
      <c r="B142" s="27"/>
      <c r="C142" s="27" t="s">
        <v>24</v>
      </c>
      <c r="D142" s="27" t="s">
        <v>21</v>
      </c>
      <c r="E142" s="28">
        <v>163</v>
      </c>
      <c r="F142" s="29">
        <v>0</v>
      </c>
      <c r="G142" s="31">
        <v>0</v>
      </c>
      <c r="H142" s="31">
        <v>0</v>
      </c>
      <c r="I142" s="31">
        <v>163</v>
      </c>
      <c r="J142" s="31"/>
      <c r="K142" s="32"/>
      <c r="L142" s="33"/>
      <c r="M142" s="190"/>
      <c r="N142" s="183">
        <v>0</v>
      </c>
      <c r="O142" s="33">
        <v>0</v>
      </c>
      <c r="P142" s="33"/>
      <c r="Q142" s="33">
        <v>0</v>
      </c>
      <c r="R142" s="33">
        <v>0</v>
      </c>
      <c r="S142" s="33"/>
      <c r="T142" s="33"/>
      <c r="U142" s="33">
        <f t="shared" si="19"/>
        <v>0</v>
      </c>
    </row>
    <row r="143" spans="1:21" x14ac:dyDescent="0.25">
      <c r="A143" s="26" t="s">
        <v>148</v>
      </c>
      <c r="B143" s="27"/>
      <c r="C143" s="27" t="s">
        <v>0</v>
      </c>
      <c r="D143" s="27" t="s">
        <v>27</v>
      </c>
      <c r="E143" s="28">
        <v>2617</v>
      </c>
      <c r="F143" s="34">
        <v>131</v>
      </c>
      <c r="G143" s="30">
        <v>230</v>
      </c>
      <c r="H143" s="118">
        <v>350</v>
      </c>
      <c r="I143" s="118">
        <v>350</v>
      </c>
      <c r="J143" s="118">
        <v>600</v>
      </c>
      <c r="K143" s="32">
        <v>350</v>
      </c>
      <c r="L143" s="41">
        <v>350</v>
      </c>
      <c r="M143" s="191">
        <v>350</v>
      </c>
      <c r="N143" s="183">
        <v>0</v>
      </c>
      <c r="O143" s="41">
        <v>0</v>
      </c>
      <c r="P143" s="41"/>
      <c r="Q143" s="41">
        <v>0</v>
      </c>
      <c r="R143" s="41">
        <v>0</v>
      </c>
      <c r="S143" s="41"/>
      <c r="T143" s="41"/>
      <c r="U143" s="33">
        <f t="shared" si="19"/>
        <v>0</v>
      </c>
    </row>
    <row r="144" spans="1:21" ht="15.75" thickBot="1" x14ac:dyDescent="0.3">
      <c r="A144" s="59" t="s">
        <v>17</v>
      </c>
      <c r="B144" s="59" t="s">
        <v>17</v>
      </c>
      <c r="C144" s="60" t="s">
        <v>17</v>
      </c>
      <c r="D144" s="60" t="s">
        <v>17</v>
      </c>
      <c r="E144" s="60" t="s">
        <v>17</v>
      </c>
      <c r="F144" s="29" t="s">
        <v>17</v>
      </c>
      <c r="K144" s="24"/>
    </row>
    <row r="145" spans="1:21" ht="15.75" thickBot="1" x14ac:dyDescent="0.3">
      <c r="A145" s="18" t="s">
        <v>149</v>
      </c>
      <c r="B145" s="19"/>
      <c r="C145" s="18"/>
      <c r="D145" s="19"/>
      <c r="E145" s="21">
        <f>SUM(E148:E183)</f>
        <v>36482.046999999999</v>
      </c>
      <c r="F145" s="21">
        <f t="shared" ref="F145:U145" si="20">SUM(F147:F183)</f>
        <v>2254</v>
      </c>
      <c r="G145" s="21">
        <f t="shared" si="20"/>
        <v>1854</v>
      </c>
      <c r="H145" s="21">
        <f t="shared" si="20"/>
        <v>3971</v>
      </c>
      <c r="I145" s="21">
        <f t="shared" si="20"/>
        <v>5000</v>
      </c>
      <c r="J145" s="21">
        <f t="shared" si="20"/>
        <v>4503</v>
      </c>
      <c r="K145" s="21">
        <f t="shared" si="20"/>
        <v>2703</v>
      </c>
      <c r="L145" s="21">
        <f t="shared" si="20"/>
        <v>5758</v>
      </c>
      <c r="M145" s="21">
        <v>6358</v>
      </c>
      <c r="N145" s="182">
        <f t="shared" si="20"/>
        <v>183</v>
      </c>
      <c r="O145" s="21">
        <f t="shared" si="20"/>
        <v>78</v>
      </c>
      <c r="P145" s="21">
        <f t="shared" si="20"/>
        <v>139</v>
      </c>
      <c r="Q145" s="21">
        <f t="shared" si="20"/>
        <v>77</v>
      </c>
      <c r="R145" s="21">
        <f>SUM(R147:R183)</f>
        <v>122</v>
      </c>
      <c r="S145" s="21">
        <f>SUM(S147:S183)</f>
        <v>122</v>
      </c>
      <c r="T145" s="21">
        <f>SUM(T147:T183)</f>
        <v>111</v>
      </c>
      <c r="U145" s="21">
        <f t="shared" si="20"/>
        <v>832</v>
      </c>
    </row>
    <row r="146" spans="1:21" x14ac:dyDescent="0.25">
      <c r="A146" s="59" t="s">
        <v>17</v>
      </c>
      <c r="B146" s="59" t="s">
        <v>17</v>
      </c>
      <c r="C146" s="60" t="s">
        <v>17</v>
      </c>
      <c r="D146" s="60" t="s">
        <v>17</v>
      </c>
      <c r="E146" s="60" t="s">
        <v>17</v>
      </c>
      <c r="F146" s="61" t="s">
        <v>17</v>
      </c>
      <c r="G146" s="77" t="s">
        <v>17</v>
      </c>
      <c r="K146" s="24"/>
    </row>
    <row r="147" spans="1:21" x14ac:dyDescent="0.25">
      <c r="A147" s="119" t="s">
        <v>150</v>
      </c>
      <c r="B147" s="120"/>
      <c r="C147" s="121" t="s">
        <v>0</v>
      </c>
      <c r="D147" s="27" t="s">
        <v>27</v>
      </c>
      <c r="E147" s="122">
        <v>889</v>
      </c>
      <c r="F147" s="58">
        <v>0</v>
      </c>
      <c r="G147" s="58">
        <v>450</v>
      </c>
      <c r="H147" s="74">
        <v>240</v>
      </c>
      <c r="I147" s="74">
        <v>240</v>
      </c>
      <c r="J147" s="74">
        <v>300</v>
      </c>
      <c r="K147" s="40">
        <v>400</v>
      </c>
      <c r="L147" s="41">
        <v>100</v>
      </c>
      <c r="M147" s="41">
        <v>100</v>
      </c>
      <c r="N147" s="183">
        <v>0</v>
      </c>
      <c r="O147" s="41">
        <v>0</v>
      </c>
      <c r="P147" s="41"/>
      <c r="Q147" s="41">
        <v>0</v>
      </c>
      <c r="R147" s="41">
        <v>0</v>
      </c>
      <c r="S147" s="41"/>
      <c r="T147" s="41"/>
      <c r="U147" s="41">
        <f>SUM(N147:T147)</f>
        <v>0</v>
      </c>
    </row>
    <row r="148" spans="1:21" x14ac:dyDescent="0.25">
      <c r="A148" s="26" t="s">
        <v>151</v>
      </c>
      <c r="B148" s="26"/>
      <c r="C148" s="27" t="s">
        <v>0</v>
      </c>
      <c r="D148" s="27" t="s">
        <v>27</v>
      </c>
      <c r="E148" s="28">
        <v>194</v>
      </c>
      <c r="F148" s="34">
        <v>194</v>
      </c>
      <c r="G148" s="30">
        <v>194</v>
      </c>
      <c r="H148" s="39">
        <v>2</v>
      </c>
      <c r="I148" s="39">
        <v>149</v>
      </c>
      <c r="J148" s="39"/>
      <c r="K148" s="40"/>
      <c r="L148" s="41">
        <v>0</v>
      </c>
      <c r="M148" s="41">
        <v>0</v>
      </c>
      <c r="N148" s="183">
        <v>0</v>
      </c>
      <c r="O148" s="41">
        <v>0</v>
      </c>
      <c r="P148" s="41"/>
      <c r="Q148" s="41">
        <v>0</v>
      </c>
      <c r="R148" s="41">
        <v>0</v>
      </c>
      <c r="S148" s="41"/>
      <c r="T148" s="41"/>
      <c r="U148" s="41">
        <f t="shared" ref="U148:U183" si="21">SUM(N148:T148)</f>
        <v>0</v>
      </c>
    </row>
    <row r="149" spans="1:21" x14ac:dyDescent="0.25">
      <c r="A149" s="26" t="s">
        <v>151</v>
      </c>
      <c r="B149" s="26"/>
      <c r="C149" s="27" t="s">
        <v>0</v>
      </c>
      <c r="D149" s="27" t="s">
        <v>21</v>
      </c>
      <c r="E149" s="28">
        <v>883</v>
      </c>
      <c r="F149" s="29">
        <v>100</v>
      </c>
      <c r="G149" s="31">
        <v>100</v>
      </c>
      <c r="H149" s="39">
        <v>300</v>
      </c>
      <c r="I149" s="39">
        <v>300</v>
      </c>
      <c r="J149" s="39"/>
      <c r="K149" s="32"/>
      <c r="L149" s="41">
        <v>0</v>
      </c>
      <c r="M149" s="41">
        <v>0</v>
      </c>
      <c r="N149" s="183">
        <v>0</v>
      </c>
      <c r="O149" s="41">
        <v>0</v>
      </c>
      <c r="P149" s="41"/>
      <c r="Q149" s="41">
        <v>0</v>
      </c>
      <c r="R149" s="41">
        <v>0</v>
      </c>
      <c r="S149" s="41"/>
      <c r="T149" s="41"/>
      <c r="U149" s="41">
        <f t="shared" si="21"/>
        <v>0</v>
      </c>
    </row>
    <row r="150" spans="1:21" x14ac:dyDescent="0.25">
      <c r="A150" s="26" t="s">
        <v>152</v>
      </c>
      <c r="B150" s="26"/>
      <c r="C150" s="27" t="s">
        <v>0</v>
      </c>
      <c r="D150" s="27" t="s">
        <v>27</v>
      </c>
      <c r="E150" s="28">
        <v>2544</v>
      </c>
      <c r="F150" s="34">
        <v>350</v>
      </c>
      <c r="G150" s="30">
        <v>350</v>
      </c>
      <c r="H150" s="74">
        <v>900</v>
      </c>
      <c r="I150" s="74">
        <v>900</v>
      </c>
      <c r="J150" s="74">
        <v>850</v>
      </c>
      <c r="K150" s="40">
        <v>300</v>
      </c>
      <c r="L150" s="41">
        <v>346</v>
      </c>
      <c r="M150" s="41">
        <v>346</v>
      </c>
      <c r="N150" s="183">
        <v>0</v>
      </c>
      <c r="O150" s="41">
        <v>0</v>
      </c>
      <c r="P150" s="41">
        <v>87</v>
      </c>
      <c r="Q150" s="41">
        <v>0</v>
      </c>
      <c r="R150" s="41">
        <v>0</v>
      </c>
      <c r="S150" s="41">
        <v>122</v>
      </c>
      <c r="T150" s="41"/>
      <c r="U150" s="41">
        <f t="shared" si="21"/>
        <v>209</v>
      </c>
    </row>
    <row r="151" spans="1:21" x14ac:dyDescent="0.25">
      <c r="A151" s="123" t="s">
        <v>153</v>
      </c>
      <c r="B151" s="123"/>
      <c r="C151" s="124" t="s">
        <v>0</v>
      </c>
      <c r="D151" s="124" t="s">
        <v>27</v>
      </c>
      <c r="E151" s="125">
        <v>2466</v>
      </c>
      <c r="F151" s="126"/>
      <c r="G151" s="127"/>
      <c r="H151" s="128"/>
      <c r="I151" s="128"/>
      <c r="J151" s="128"/>
      <c r="K151" s="129"/>
      <c r="L151" s="130">
        <v>246</v>
      </c>
      <c r="M151" s="130">
        <v>246</v>
      </c>
      <c r="N151" s="183">
        <v>0</v>
      </c>
      <c r="O151" s="130">
        <v>0</v>
      </c>
      <c r="P151" s="130"/>
      <c r="Q151" s="130">
        <v>0</v>
      </c>
      <c r="R151" s="130">
        <v>0</v>
      </c>
      <c r="S151" s="130"/>
      <c r="T151" s="130"/>
      <c r="U151" s="41">
        <f t="shared" si="21"/>
        <v>0</v>
      </c>
    </row>
    <row r="152" spans="1:21" x14ac:dyDescent="0.25">
      <c r="A152" s="123" t="s">
        <v>153</v>
      </c>
      <c r="B152" s="123"/>
      <c r="C152" s="124" t="s">
        <v>0</v>
      </c>
      <c r="D152" s="124" t="s">
        <v>21</v>
      </c>
      <c r="E152" s="125">
        <v>889</v>
      </c>
      <c r="F152" s="126"/>
      <c r="G152" s="127"/>
      <c r="H152" s="128"/>
      <c r="I152" s="128"/>
      <c r="J152" s="128"/>
      <c r="K152" s="129"/>
      <c r="L152" s="130">
        <v>50</v>
      </c>
      <c r="M152" s="130">
        <v>50</v>
      </c>
      <c r="N152" s="183">
        <v>0</v>
      </c>
      <c r="O152" s="130">
        <v>0</v>
      </c>
      <c r="P152" s="130"/>
      <c r="Q152" s="130">
        <v>0</v>
      </c>
      <c r="R152" s="130">
        <v>0</v>
      </c>
      <c r="S152" s="130"/>
      <c r="T152" s="130"/>
      <c r="U152" s="41">
        <f t="shared" si="21"/>
        <v>0</v>
      </c>
    </row>
    <row r="153" spans="1:21" x14ac:dyDescent="0.25">
      <c r="A153" s="123" t="s">
        <v>153</v>
      </c>
      <c r="B153" s="123"/>
      <c r="C153" s="124" t="s">
        <v>2</v>
      </c>
      <c r="D153" s="124" t="s">
        <v>27</v>
      </c>
      <c r="E153" s="125">
        <v>2310</v>
      </c>
      <c r="F153" s="126"/>
      <c r="G153" s="127"/>
      <c r="H153" s="128"/>
      <c r="I153" s="128"/>
      <c r="J153" s="128"/>
      <c r="K153" s="129"/>
      <c r="L153" s="130"/>
      <c r="M153" s="130">
        <v>550</v>
      </c>
      <c r="N153" s="183"/>
      <c r="O153" s="130"/>
      <c r="P153" s="130"/>
      <c r="Q153" s="130"/>
      <c r="R153" s="130"/>
      <c r="S153" s="130"/>
      <c r="T153" s="130"/>
      <c r="U153" s="41"/>
    </row>
    <row r="154" spans="1:21" x14ac:dyDescent="0.25">
      <c r="A154" s="123" t="s">
        <v>225</v>
      </c>
      <c r="B154" s="123"/>
      <c r="C154" s="124" t="s">
        <v>0</v>
      </c>
      <c r="D154" s="124" t="s">
        <v>0</v>
      </c>
      <c r="E154" s="125">
        <v>445</v>
      </c>
      <c r="F154" s="126"/>
      <c r="G154" s="127"/>
      <c r="H154" s="128"/>
      <c r="I154" s="128"/>
      <c r="J154" s="128"/>
      <c r="K154" s="129"/>
      <c r="L154" s="130"/>
      <c r="M154" s="130">
        <v>50</v>
      </c>
      <c r="N154" s="183"/>
      <c r="O154" s="130"/>
      <c r="P154" s="130"/>
      <c r="Q154" s="130"/>
      <c r="R154" s="130"/>
      <c r="S154" s="130"/>
      <c r="T154" s="130"/>
      <c r="U154" s="41"/>
    </row>
    <row r="155" spans="1:21" x14ac:dyDescent="0.25">
      <c r="A155" s="43" t="s">
        <v>202</v>
      </c>
      <c r="B155" s="50" t="s">
        <v>66</v>
      </c>
      <c r="C155" s="44" t="s">
        <v>2</v>
      </c>
      <c r="D155" s="44" t="s">
        <v>27</v>
      </c>
      <c r="E155" s="45">
        <v>4325</v>
      </c>
      <c r="F155" s="46">
        <v>343</v>
      </c>
      <c r="G155" s="47">
        <v>143</v>
      </c>
      <c r="H155" s="48">
        <v>200</v>
      </c>
      <c r="I155" s="48">
        <v>100</v>
      </c>
      <c r="J155" s="48">
        <v>1268</v>
      </c>
      <c r="K155" s="40">
        <v>728</v>
      </c>
      <c r="L155" s="41">
        <v>1180</v>
      </c>
      <c r="M155" s="41">
        <v>1180</v>
      </c>
      <c r="N155" s="183">
        <v>106</v>
      </c>
      <c r="O155" s="41">
        <v>0</v>
      </c>
      <c r="P155" s="41">
        <v>51</v>
      </c>
      <c r="Q155" s="41">
        <v>57</v>
      </c>
      <c r="R155" s="41">
        <v>90</v>
      </c>
      <c r="S155" s="41"/>
      <c r="T155" s="41"/>
      <c r="U155" s="41">
        <f t="shared" si="21"/>
        <v>304</v>
      </c>
    </row>
    <row r="156" spans="1:21" x14ac:dyDescent="0.25">
      <c r="A156" s="43" t="s">
        <v>154</v>
      </c>
      <c r="B156" s="50" t="s">
        <v>66</v>
      </c>
      <c r="C156" s="44" t="s">
        <v>1</v>
      </c>
      <c r="D156" s="44" t="s">
        <v>27</v>
      </c>
      <c r="E156" s="45">
        <v>1454</v>
      </c>
      <c r="F156" s="46">
        <v>372</v>
      </c>
      <c r="G156" s="47">
        <v>72</v>
      </c>
      <c r="H156" s="48">
        <v>200</v>
      </c>
      <c r="I156" s="48">
        <v>200</v>
      </c>
      <c r="J156" s="48">
        <v>300</v>
      </c>
      <c r="K156" s="40">
        <v>200</v>
      </c>
      <c r="L156" s="41">
        <v>450</v>
      </c>
      <c r="M156" s="41">
        <v>450</v>
      </c>
      <c r="N156" s="183">
        <v>0</v>
      </c>
      <c r="O156" s="41">
        <v>0</v>
      </c>
      <c r="P156" s="41"/>
      <c r="Q156" s="41">
        <v>0</v>
      </c>
      <c r="R156" s="41">
        <v>0</v>
      </c>
      <c r="S156" s="41"/>
      <c r="T156" s="41"/>
      <c r="U156" s="41">
        <f t="shared" si="21"/>
        <v>0</v>
      </c>
    </row>
    <row r="157" spans="1:21" x14ac:dyDescent="0.25">
      <c r="A157" s="43" t="s">
        <v>155</v>
      </c>
      <c r="B157" s="50"/>
      <c r="C157" s="44" t="s">
        <v>1</v>
      </c>
      <c r="D157" s="44" t="s">
        <v>27</v>
      </c>
      <c r="E157" s="45">
        <v>1950</v>
      </c>
      <c r="F157" s="46"/>
      <c r="G157" s="47"/>
      <c r="H157" s="48"/>
      <c r="I157" s="48">
        <v>0</v>
      </c>
      <c r="J157" s="48">
        <v>0</v>
      </c>
      <c r="K157" s="40">
        <v>100</v>
      </c>
      <c r="L157" s="41">
        <v>250</v>
      </c>
      <c r="M157" s="41">
        <v>200</v>
      </c>
      <c r="N157" s="183">
        <v>73</v>
      </c>
      <c r="O157" s="41">
        <v>0</v>
      </c>
      <c r="P157" s="41"/>
      <c r="Q157" s="41">
        <v>20</v>
      </c>
      <c r="R157" s="41">
        <v>24</v>
      </c>
      <c r="S157" s="41"/>
      <c r="T157" s="41">
        <v>96</v>
      </c>
      <c r="U157" s="41">
        <f t="shared" si="21"/>
        <v>213</v>
      </c>
    </row>
    <row r="158" spans="1:21" x14ac:dyDescent="0.25">
      <c r="A158" s="43" t="s">
        <v>155</v>
      </c>
      <c r="B158" s="50"/>
      <c r="C158" s="44" t="s">
        <v>1</v>
      </c>
      <c r="D158" s="44" t="s">
        <v>21</v>
      </c>
      <c r="E158" s="45">
        <v>76</v>
      </c>
      <c r="F158" s="46"/>
      <c r="G158" s="47"/>
      <c r="H158" s="48"/>
      <c r="I158" s="48"/>
      <c r="J158" s="48"/>
      <c r="K158" s="40"/>
      <c r="L158" s="41"/>
      <c r="M158" s="41">
        <v>50</v>
      </c>
      <c r="N158" s="183"/>
      <c r="O158" s="41"/>
      <c r="P158" s="41"/>
      <c r="Q158" s="41"/>
      <c r="R158" s="41"/>
      <c r="S158" s="41"/>
      <c r="T158" s="41"/>
      <c r="U158" s="41"/>
    </row>
    <row r="159" spans="1:21" x14ac:dyDescent="0.25">
      <c r="A159" s="26" t="s">
        <v>156</v>
      </c>
      <c r="B159" s="29"/>
      <c r="C159" s="27" t="s">
        <v>2</v>
      </c>
      <c r="D159" s="27" t="s">
        <v>27</v>
      </c>
      <c r="E159" s="28">
        <v>1030</v>
      </c>
      <c r="F159" s="34">
        <v>51</v>
      </c>
      <c r="G159" s="30">
        <v>51</v>
      </c>
      <c r="H159" s="39">
        <v>154</v>
      </c>
      <c r="I159" s="39">
        <v>50</v>
      </c>
      <c r="J159" s="39">
        <v>100</v>
      </c>
      <c r="K159" s="40">
        <v>50</v>
      </c>
      <c r="L159" s="41">
        <v>550</v>
      </c>
      <c r="M159" s="41">
        <v>550</v>
      </c>
      <c r="N159" s="183">
        <v>0</v>
      </c>
      <c r="O159" s="41">
        <v>72</v>
      </c>
      <c r="P159" s="41">
        <v>1</v>
      </c>
      <c r="Q159" s="41">
        <v>0</v>
      </c>
      <c r="R159" s="41">
        <v>0</v>
      </c>
      <c r="S159" s="41"/>
      <c r="T159" s="41"/>
      <c r="U159" s="41">
        <f t="shared" si="21"/>
        <v>73</v>
      </c>
    </row>
    <row r="160" spans="1:21" x14ac:dyDescent="0.25">
      <c r="A160" s="26" t="s">
        <v>156</v>
      </c>
      <c r="B160" s="29"/>
      <c r="C160" s="27" t="s">
        <v>2</v>
      </c>
      <c r="D160" s="27" t="s">
        <v>27</v>
      </c>
      <c r="E160" s="28">
        <v>3554</v>
      </c>
      <c r="F160" s="34">
        <v>0</v>
      </c>
      <c r="G160" s="30">
        <v>50</v>
      </c>
      <c r="H160" s="39">
        <v>250</v>
      </c>
      <c r="I160" s="39">
        <v>250</v>
      </c>
      <c r="J160" s="39">
        <v>450</v>
      </c>
      <c r="K160" s="40">
        <v>100</v>
      </c>
      <c r="L160" s="41">
        <v>550</v>
      </c>
      <c r="M160" s="41">
        <v>550</v>
      </c>
      <c r="N160" s="183">
        <v>0</v>
      </c>
      <c r="O160" s="41">
        <v>0</v>
      </c>
      <c r="P160" s="41"/>
      <c r="Q160" s="41">
        <v>0</v>
      </c>
      <c r="R160" s="41">
        <v>0</v>
      </c>
      <c r="S160" s="41"/>
      <c r="T160" s="41"/>
      <c r="U160" s="41">
        <f t="shared" si="21"/>
        <v>0</v>
      </c>
    </row>
    <row r="161" spans="1:21" x14ac:dyDescent="0.25">
      <c r="A161" s="26" t="s">
        <v>156</v>
      </c>
      <c r="B161" s="29"/>
      <c r="C161" s="27" t="s">
        <v>2</v>
      </c>
      <c r="D161" s="27" t="s">
        <v>21</v>
      </c>
      <c r="E161" s="28">
        <v>1244.047</v>
      </c>
      <c r="F161" s="29">
        <v>0</v>
      </c>
      <c r="G161" s="31">
        <v>0</v>
      </c>
      <c r="H161" s="39">
        <v>400</v>
      </c>
      <c r="I161" s="39">
        <v>400</v>
      </c>
      <c r="J161" s="39">
        <v>235</v>
      </c>
      <c r="K161" s="32">
        <v>175</v>
      </c>
      <c r="L161" s="41">
        <v>175</v>
      </c>
      <c r="M161" s="41">
        <v>175</v>
      </c>
      <c r="N161" s="183">
        <v>0</v>
      </c>
      <c r="O161" s="41">
        <v>0</v>
      </c>
      <c r="P161" s="41"/>
      <c r="Q161" s="41">
        <v>0</v>
      </c>
      <c r="R161" s="41">
        <v>0</v>
      </c>
      <c r="S161" s="41"/>
      <c r="T161" s="41"/>
      <c r="U161" s="41">
        <f t="shared" si="21"/>
        <v>0</v>
      </c>
    </row>
    <row r="162" spans="1:21" x14ac:dyDescent="0.25">
      <c r="A162" s="43" t="s">
        <v>203</v>
      </c>
      <c r="B162" s="50" t="s">
        <v>66</v>
      </c>
      <c r="C162" s="44" t="s">
        <v>2</v>
      </c>
      <c r="D162" s="44" t="s">
        <v>27</v>
      </c>
      <c r="E162" s="45">
        <v>5484</v>
      </c>
      <c r="F162" s="46">
        <v>444</v>
      </c>
      <c r="G162" s="47">
        <v>144</v>
      </c>
      <c r="H162" s="90">
        <v>200</v>
      </c>
      <c r="I162" s="90">
        <v>100</v>
      </c>
      <c r="J162" s="90">
        <v>500</v>
      </c>
      <c r="K162" s="40">
        <v>250</v>
      </c>
      <c r="L162" s="41">
        <v>900</v>
      </c>
      <c r="M162" s="41">
        <v>900</v>
      </c>
      <c r="N162" s="183">
        <v>0</v>
      </c>
      <c r="O162" s="41">
        <v>0</v>
      </c>
      <c r="P162" s="41"/>
      <c r="Q162" s="41">
        <v>0</v>
      </c>
      <c r="R162" s="41">
        <v>0</v>
      </c>
      <c r="S162" s="41"/>
      <c r="T162" s="41"/>
      <c r="U162" s="41">
        <f t="shared" si="21"/>
        <v>0</v>
      </c>
    </row>
    <row r="163" spans="1:21" x14ac:dyDescent="0.25">
      <c r="A163" s="43" t="s">
        <v>201</v>
      </c>
      <c r="B163" s="50" t="s">
        <v>66</v>
      </c>
      <c r="C163" s="44" t="s">
        <v>2</v>
      </c>
      <c r="D163" s="44" t="s">
        <v>27</v>
      </c>
      <c r="E163" s="45">
        <v>738</v>
      </c>
      <c r="F163" s="46">
        <v>50</v>
      </c>
      <c r="G163" s="47">
        <v>50</v>
      </c>
      <c r="H163" s="90">
        <v>151</v>
      </c>
      <c r="I163" s="90">
        <v>151</v>
      </c>
      <c r="J163" s="90">
        <v>200</v>
      </c>
      <c r="K163" s="40">
        <v>100</v>
      </c>
      <c r="L163" s="41">
        <v>508</v>
      </c>
      <c r="M163" s="41">
        <v>508</v>
      </c>
      <c r="N163" s="183">
        <v>4</v>
      </c>
      <c r="O163" s="41">
        <v>6</v>
      </c>
      <c r="P163" s="41"/>
      <c r="Q163" s="41">
        <v>0</v>
      </c>
      <c r="R163" s="41">
        <v>8</v>
      </c>
      <c r="S163" s="41"/>
      <c r="T163" s="41">
        <v>15</v>
      </c>
      <c r="U163" s="41">
        <f t="shared" si="21"/>
        <v>33</v>
      </c>
    </row>
    <row r="164" spans="1:21" x14ac:dyDescent="0.25">
      <c r="A164" s="43" t="s">
        <v>157</v>
      </c>
      <c r="B164" s="44"/>
      <c r="C164" s="44" t="s">
        <v>2</v>
      </c>
      <c r="D164" s="44" t="s">
        <v>21</v>
      </c>
      <c r="E164" s="45">
        <v>65</v>
      </c>
      <c r="F164" s="45">
        <v>0</v>
      </c>
      <c r="G164" s="131">
        <v>0</v>
      </c>
      <c r="H164" s="90">
        <v>65</v>
      </c>
      <c r="I164" s="90">
        <v>65</v>
      </c>
      <c r="J164" s="90"/>
      <c r="K164" s="32"/>
      <c r="L164" s="41">
        <v>65</v>
      </c>
      <c r="M164" s="41">
        <v>65</v>
      </c>
      <c r="N164" s="183">
        <v>0</v>
      </c>
      <c r="O164" s="41">
        <v>0</v>
      </c>
      <c r="P164" s="41"/>
      <c r="Q164" s="41">
        <v>0</v>
      </c>
      <c r="R164" s="41">
        <v>0</v>
      </c>
      <c r="S164" s="41"/>
      <c r="T164" s="41"/>
      <c r="U164" s="41">
        <f t="shared" si="21"/>
        <v>0</v>
      </c>
    </row>
    <row r="165" spans="1:21" s="4" customFormat="1" x14ac:dyDescent="0.25">
      <c r="A165" s="26" t="s">
        <v>158</v>
      </c>
      <c r="B165" s="27"/>
      <c r="C165" s="27" t="s">
        <v>24</v>
      </c>
      <c r="D165" s="27" t="s">
        <v>21</v>
      </c>
      <c r="E165" s="28">
        <v>215</v>
      </c>
      <c r="F165" s="28">
        <v>0</v>
      </c>
      <c r="G165" s="132">
        <v>0</v>
      </c>
      <c r="H165" s="114">
        <v>0</v>
      </c>
      <c r="I165" s="114">
        <v>215</v>
      </c>
      <c r="J165" s="114"/>
      <c r="K165" s="32"/>
      <c r="L165" s="33"/>
      <c r="M165" s="33"/>
      <c r="N165" s="183">
        <v>0</v>
      </c>
      <c r="O165" s="33">
        <v>0</v>
      </c>
      <c r="P165" s="33"/>
      <c r="Q165" s="33">
        <v>0</v>
      </c>
      <c r="R165" s="33">
        <v>0</v>
      </c>
      <c r="S165" s="33"/>
      <c r="T165" s="33"/>
      <c r="U165" s="41">
        <f t="shared" si="21"/>
        <v>0</v>
      </c>
    </row>
    <row r="166" spans="1:21" s="4" customFormat="1" x14ac:dyDescent="0.25">
      <c r="A166" s="26" t="s">
        <v>159</v>
      </c>
      <c r="B166" s="27"/>
      <c r="C166" s="27" t="s">
        <v>24</v>
      </c>
      <c r="D166" s="27" t="s">
        <v>21</v>
      </c>
      <c r="E166" s="28">
        <v>226</v>
      </c>
      <c r="F166" s="28">
        <v>0</v>
      </c>
      <c r="G166" s="132">
        <v>0</v>
      </c>
      <c r="H166" s="114">
        <v>0</v>
      </c>
      <c r="I166" s="114">
        <v>226</v>
      </c>
      <c r="J166" s="114"/>
      <c r="K166" s="32"/>
      <c r="L166" s="33"/>
      <c r="M166" s="33"/>
      <c r="N166" s="183">
        <v>0</v>
      </c>
      <c r="O166" s="33">
        <v>0</v>
      </c>
      <c r="P166" s="33"/>
      <c r="Q166" s="33">
        <v>0</v>
      </c>
      <c r="R166" s="33">
        <v>0</v>
      </c>
      <c r="S166" s="33"/>
      <c r="T166" s="33"/>
      <c r="U166" s="41">
        <f t="shared" si="21"/>
        <v>0</v>
      </c>
    </row>
    <row r="167" spans="1:21" s="4" customFormat="1" x14ac:dyDescent="0.25">
      <c r="A167" s="26" t="s">
        <v>160</v>
      </c>
      <c r="B167" s="27"/>
      <c r="C167" s="27" t="s">
        <v>24</v>
      </c>
      <c r="D167" s="27" t="s">
        <v>21</v>
      </c>
      <c r="E167" s="28">
        <v>60</v>
      </c>
      <c r="F167" s="28">
        <v>0</v>
      </c>
      <c r="G167" s="132">
        <v>0</v>
      </c>
      <c r="H167" s="114">
        <v>0</v>
      </c>
      <c r="I167" s="114">
        <v>60</v>
      </c>
      <c r="J167" s="114"/>
      <c r="K167" s="32"/>
      <c r="L167" s="33"/>
      <c r="M167" s="33"/>
      <c r="N167" s="183">
        <v>0</v>
      </c>
      <c r="O167" s="33">
        <v>0</v>
      </c>
      <c r="P167" s="33"/>
      <c r="Q167" s="33">
        <v>0</v>
      </c>
      <c r="R167" s="33">
        <v>0</v>
      </c>
      <c r="S167" s="33"/>
      <c r="T167" s="33"/>
      <c r="U167" s="41">
        <f t="shared" si="21"/>
        <v>0</v>
      </c>
    </row>
    <row r="168" spans="1:21" x14ac:dyDescent="0.25">
      <c r="A168" s="26" t="s">
        <v>161</v>
      </c>
      <c r="B168" s="49"/>
      <c r="C168" s="27" t="s">
        <v>2</v>
      </c>
      <c r="D168" s="27" t="s">
        <v>27</v>
      </c>
      <c r="E168" s="28">
        <v>807</v>
      </c>
      <c r="F168" s="34">
        <v>150</v>
      </c>
      <c r="G168" s="30">
        <v>50</v>
      </c>
      <c r="H168" s="39">
        <v>100</v>
      </c>
      <c r="I168" s="39">
        <v>100</v>
      </c>
      <c r="J168" s="39">
        <v>200</v>
      </c>
      <c r="K168" s="40">
        <v>200</v>
      </c>
      <c r="L168" s="41">
        <v>288</v>
      </c>
      <c r="M168" s="41">
        <v>288</v>
      </c>
      <c r="N168" s="183">
        <v>0</v>
      </c>
      <c r="O168" s="41">
        <v>0</v>
      </c>
      <c r="P168" s="41"/>
      <c r="Q168" s="41">
        <v>0</v>
      </c>
      <c r="R168" s="41">
        <v>0</v>
      </c>
      <c r="S168" s="41"/>
      <c r="T168" s="41"/>
      <c r="U168" s="41">
        <f t="shared" si="21"/>
        <v>0</v>
      </c>
    </row>
    <row r="169" spans="1:21" x14ac:dyDescent="0.25">
      <c r="A169" s="26" t="s">
        <v>162</v>
      </c>
      <c r="B169" s="26"/>
      <c r="C169" s="27" t="s">
        <v>163</v>
      </c>
      <c r="D169" s="27" t="s">
        <v>21</v>
      </c>
      <c r="E169" s="28">
        <v>622</v>
      </c>
      <c r="F169" s="29">
        <v>100</v>
      </c>
      <c r="G169" s="29">
        <v>100</v>
      </c>
      <c r="H169" s="39">
        <v>100</v>
      </c>
      <c r="I169" s="39">
        <v>100</v>
      </c>
      <c r="J169" s="39"/>
      <c r="K169" s="32"/>
      <c r="L169" s="41"/>
      <c r="M169" s="41"/>
      <c r="N169" s="183">
        <v>0</v>
      </c>
      <c r="O169" s="41">
        <v>0</v>
      </c>
      <c r="P169" s="41"/>
      <c r="Q169" s="41">
        <v>0</v>
      </c>
      <c r="R169" s="41">
        <v>0</v>
      </c>
      <c r="S169" s="41"/>
      <c r="T169" s="41"/>
      <c r="U169" s="41">
        <f t="shared" si="21"/>
        <v>0</v>
      </c>
    </row>
    <row r="170" spans="1:21" x14ac:dyDescent="0.25">
      <c r="A170" s="26" t="s">
        <v>164</v>
      </c>
      <c r="B170" s="26"/>
      <c r="C170" s="27" t="s">
        <v>142</v>
      </c>
      <c r="D170" s="27" t="s">
        <v>21</v>
      </c>
      <c r="E170" s="28">
        <v>2451</v>
      </c>
      <c r="F170" s="29">
        <v>100</v>
      </c>
      <c r="G170" s="29">
        <v>100</v>
      </c>
      <c r="H170" s="39">
        <v>100</v>
      </c>
      <c r="I170" s="39">
        <v>100</v>
      </c>
      <c r="J170" s="39">
        <v>100</v>
      </c>
      <c r="K170" s="32">
        <v>100</v>
      </c>
      <c r="L170" s="41">
        <v>100</v>
      </c>
      <c r="M170" s="41">
        <v>10</v>
      </c>
      <c r="N170" s="183">
        <v>0</v>
      </c>
      <c r="O170" s="41">
        <v>0</v>
      </c>
      <c r="P170" s="41"/>
      <c r="Q170" s="41">
        <v>0</v>
      </c>
      <c r="R170" s="41">
        <v>0</v>
      </c>
      <c r="S170" s="41"/>
      <c r="T170" s="41"/>
      <c r="U170" s="41">
        <f t="shared" si="21"/>
        <v>0</v>
      </c>
    </row>
    <row r="171" spans="1:21" x14ac:dyDescent="0.25">
      <c r="A171" s="65" t="s">
        <v>165</v>
      </c>
      <c r="B171" s="65"/>
      <c r="C171" s="44" t="s">
        <v>54</v>
      </c>
      <c r="D171" s="44" t="s">
        <v>21</v>
      </c>
      <c r="E171" s="45">
        <v>390</v>
      </c>
      <c r="F171" s="50">
        <v>0</v>
      </c>
      <c r="G171" s="50">
        <v>0</v>
      </c>
      <c r="H171" s="48">
        <v>390</v>
      </c>
      <c r="I171" s="48">
        <v>390</v>
      </c>
      <c r="J171" s="48"/>
      <c r="K171" s="32"/>
      <c r="L171" s="41"/>
      <c r="M171" s="41"/>
      <c r="N171" s="183">
        <v>0</v>
      </c>
      <c r="O171" s="41">
        <v>0</v>
      </c>
      <c r="P171" s="41"/>
      <c r="Q171" s="41">
        <v>0</v>
      </c>
      <c r="R171" s="41">
        <v>0</v>
      </c>
      <c r="S171" s="41"/>
      <c r="T171" s="41"/>
      <c r="U171" s="41">
        <f t="shared" si="21"/>
        <v>0</v>
      </c>
    </row>
    <row r="172" spans="1:21" x14ac:dyDescent="0.25">
      <c r="A172" s="133" t="s">
        <v>166</v>
      </c>
      <c r="B172" s="44"/>
      <c r="C172" s="44" t="s">
        <v>54</v>
      </c>
      <c r="D172" s="44" t="s">
        <v>21</v>
      </c>
      <c r="E172" s="45">
        <v>172</v>
      </c>
      <c r="F172" s="50">
        <v>0</v>
      </c>
      <c r="G172" s="50">
        <v>0</v>
      </c>
      <c r="H172" s="48">
        <v>172</v>
      </c>
      <c r="I172" s="48">
        <v>172</v>
      </c>
      <c r="J172" s="48"/>
      <c r="K172" s="32"/>
      <c r="L172" s="41"/>
      <c r="M172" s="41"/>
      <c r="N172" s="183">
        <v>0</v>
      </c>
      <c r="O172" s="41">
        <v>0</v>
      </c>
      <c r="P172" s="41"/>
      <c r="Q172" s="41">
        <v>0</v>
      </c>
      <c r="R172" s="41">
        <v>0</v>
      </c>
      <c r="S172" s="41"/>
      <c r="T172" s="41"/>
      <c r="U172" s="41">
        <f t="shared" si="21"/>
        <v>0</v>
      </c>
    </row>
    <row r="173" spans="1:21" x14ac:dyDescent="0.25">
      <c r="A173" s="133" t="s">
        <v>167</v>
      </c>
      <c r="B173" s="65"/>
      <c r="C173" s="44" t="s">
        <v>54</v>
      </c>
      <c r="D173" s="44" t="s">
        <v>21</v>
      </c>
      <c r="E173" s="45">
        <v>47</v>
      </c>
      <c r="F173" s="50">
        <v>0</v>
      </c>
      <c r="G173" s="50">
        <v>0</v>
      </c>
      <c r="H173" s="48">
        <v>47</v>
      </c>
      <c r="I173" s="48">
        <v>47</v>
      </c>
      <c r="J173" s="48"/>
      <c r="K173" s="32"/>
      <c r="L173" s="41"/>
      <c r="M173" s="41"/>
      <c r="N173" s="183">
        <v>0</v>
      </c>
      <c r="O173" s="41">
        <v>0</v>
      </c>
      <c r="P173" s="41"/>
      <c r="Q173" s="41">
        <v>0</v>
      </c>
      <c r="R173" s="41">
        <v>0</v>
      </c>
      <c r="S173" s="41"/>
      <c r="T173" s="41"/>
      <c r="U173" s="41">
        <f t="shared" si="21"/>
        <v>0</v>
      </c>
    </row>
    <row r="174" spans="1:21" x14ac:dyDescent="0.25">
      <c r="A174" s="133" t="s">
        <v>168</v>
      </c>
      <c r="B174" s="65"/>
      <c r="C174" s="44" t="s">
        <v>169</v>
      </c>
      <c r="D174" s="44" t="s">
        <v>21</v>
      </c>
      <c r="E174" s="45">
        <v>71</v>
      </c>
      <c r="F174" s="50">
        <v>0</v>
      </c>
      <c r="G174" s="50">
        <v>0</v>
      </c>
      <c r="H174" s="48">
        <v>0</v>
      </c>
      <c r="I174" s="48">
        <v>117</v>
      </c>
      <c r="J174" s="48"/>
      <c r="K174" s="32"/>
      <c r="L174" s="41"/>
      <c r="M174" s="41"/>
      <c r="N174" s="183">
        <v>0</v>
      </c>
      <c r="O174" s="41">
        <v>0</v>
      </c>
      <c r="P174" s="41"/>
      <c r="Q174" s="41">
        <v>0</v>
      </c>
      <c r="R174" s="41">
        <v>0</v>
      </c>
      <c r="S174" s="41"/>
      <c r="T174" s="41"/>
      <c r="U174" s="41">
        <f t="shared" si="21"/>
        <v>0</v>
      </c>
    </row>
    <row r="175" spans="1:21" x14ac:dyDescent="0.25">
      <c r="A175" s="133" t="s">
        <v>170</v>
      </c>
      <c r="B175" s="65"/>
      <c r="C175" s="44" t="s">
        <v>169</v>
      </c>
      <c r="D175" s="44" t="s">
        <v>21</v>
      </c>
      <c r="E175" s="45">
        <v>100</v>
      </c>
      <c r="F175" s="50">
        <v>0</v>
      </c>
      <c r="G175" s="50">
        <v>0</v>
      </c>
      <c r="H175" s="48">
        <v>0</v>
      </c>
      <c r="I175" s="48">
        <v>24</v>
      </c>
      <c r="J175" s="48"/>
      <c r="K175" s="32"/>
      <c r="L175" s="41"/>
      <c r="M175" s="41"/>
      <c r="N175" s="183">
        <v>0</v>
      </c>
      <c r="O175" s="41">
        <v>0</v>
      </c>
      <c r="P175" s="41"/>
      <c r="Q175" s="41">
        <v>0</v>
      </c>
      <c r="R175" s="41">
        <v>0</v>
      </c>
      <c r="S175" s="41"/>
      <c r="T175" s="41"/>
      <c r="U175" s="41">
        <f t="shared" si="21"/>
        <v>0</v>
      </c>
    </row>
    <row r="176" spans="1:21" s="100" customFormat="1" x14ac:dyDescent="0.25">
      <c r="A176" s="134" t="s">
        <v>171</v>
      </c>
      <c r="B176" s="94" t="s">
        <v>172</v>
      </c>
      <c r="C176" s="94" t="s">
        <v>173</v>
      </c>
      <c r="D176" s="94" t="s">
        <v>21</v>
      </c>
      <c r="E176" s="94">
        <v>355</v>
      </c>
      <c r="F176" s="29">
        <v>0</v>
      </c>
      <c r="G176" s="29">
        <v>0</v>
      </c>
      <c r="H176" s="29">
        <v>0</v>
      </c>
      <c r="I176" s="96">
        <v>0</v>
      </c>
      <c r="J176" s="96"/>
      <c r="K176" s="97"/>
      <c r="L176" s="135"/>
      <c r="M176" s="135"/>
      <c r="N176" s="183">
        <v>0</v>
      </c>
      <c r="O176" s="135">
        <v>0</v>
      </c>
      <c r="P176" s="135"/>
      <c r="Q176" s="135">
        <v>0</v>
      </c>
      <c r="R176" s="135">
        <v>0</v>
      </c>
      <c r="S176" s="135"/>
      <c r="T176" s="135"/>
      <c r="U176" s="41">
        <f t="shared" si="21"/>
        <v>0</v>
      </c>
    </row>
    <row r="177" spans="1:21" s="100" customFormat="1" x14ac:dyDescent="0.25">
      <c r="A177" s="134" t="s">
        <v>174</v>
      </c>
      <c r="B177" s="94" t="s">
        <v>172</v>
      </c>
      <c r="C177" s="94" t="s">
        <v>173</v>
      </c>
      <c r="D177" s="94" t="s">
        <v>21</v>
      </c>
      <c r="E177" s="95">
        <v>355</v>
      </c>
      <c r="F177" s="29">
        <v>0</v>
      </c>
      <c r="G177" s="29">
        <v>0</v>
      </c>
      <c r="H177" s="29">
        <v>0</v>
      </c>
      <c r="I177" s="96">
        <v>0</v>
      </c>
      <c r="J177" s="96"/>
      <c r="K177" s="97"/>
      <c r="L177" s="135"/>
      <c r="M177" s="135"/>
      <c r="N177" s="183">
        <v>0</v>
      </c>
      <c r="O177" s="135">
        <v>0</v>
      </c>
      <c r="P177" s="135"/>
      <c r="Q177" s="135">
        <v>0</v>
      </c>
      <c r="R177" s="135">
        <v>0</v>
      </c>
      <c r="S177" s="135"/>
      <c r="T177" s="135"/>
      <c r="U177" s="41">
        <f t="shared" si="21"/>
        <v>0</v>
      </c>
    </row>
    <row r="178" spans="1:21" s="100" customFormat="1" x14ac:dyDescent="0.25">
      <c r="A178" s="134" t="s">
        <v>175</v>
      </c>
      <c r="B178" s="94" t="s">
        <v>172</v>
      </c>
      <c r="C178" s="94" t="s">
        <v>173</v>
      </c>
      <c r="D178" s="94" t="s">
        <v>21</v>
      </c>
      <c r="E178" s="95">
        <v>178</v>
      </c>
      <c r="F178" s="29">
        <v>0</v>
      </c>
      <c r="G178" s="29">
        <v>0</v>
      </c>
      <c r="H178" s="29">
        <v>0</v>
      </c>
      <c r="I178" s="96">
        <v>0</v>
      </c>
      <c r="J178" s="96"/>
      <c r="K178" s="97"/>
      <c r="L178" s="135"/>
      <c r="M178" s="135"/>
      <c r="N178" s="183">
        <v>0</v>
      </c>
      <c r="O178" s="135">
        <v>0</v>
      </c>
      <c r="P178" s="135"/>
      <c r="Q178" s="135">
        <v>0</v>
      </c>
      <c r="R178" s="135">
        <v>0</v>
      </c>
      <c r="S178" s="135"/>
      <c r="T178" s="135"/>
      <c r="U178" s="41">
        <f t="shared" si="21"/>
        <v>0</v>
      </c>
    </row>
    <row r="179" spans="1:21" x14ac:dyDescent="0.25">
      <c r="A179" s="65" t="s">
        <v>176</v>
      </c>
      <c r="B179" s="44"/>
      <c r="C179" s="44" t="s">
        <v>169</v>
      </c>
      <c r="D179" s="44" t="s">
        <v>21</v>
      </c>
      <c r="E179" s="45">
        <v>184</v>
      </c>
      <c r="F179" s="50">
        <v>0</v>
      </c>
      <c r="G179" s="50">
        <v>0</v>
      </c>
      <c r="H179" s="48">
        <v>0</v>
      </c>
      <c r="I179" s="48">
        <v>113</v>
      </c>
      <c r="J179" s="48"/>
      <c r="K179" s="32"/>
      <c r="L179" s="41"/>
      <c r="M179" s="41"/>
      <c r="N179" s="183">
        <v>0</v>
      </c>
      <c r="O179" s="41">
        <v>0</v>
      </c>
      <c r="P179" s="41"/>
      <c r="Q179" s="41">
        <v>0</v>
      </c>
      <c r="R179" s="41">
        <v>0</v>
      </c>
      <c r="S179" s="41"/>
      <c r="T179" s="41"/>
      <c r="U179" s="41">
        <f t="shared" si="21"/>
        <v>0</v>
      </c>
    </row>
    <row r="180" spans="1:21" x14ac:dyDescent="0.25">
      <c r="A180" s="65" t="s">
        <v>177</v>
      </c>
      <c r="B180" s="44"/>
      <c r="C180" s="44" t="s">
        <v>169</v>
      </c>
      <c r="D180" s="44" t="s">
        <v>21</v>
      </c>
      <c r="E180" s="45">
        <v>81</v>
      </c>
      <c r="F180" s="50">
        <v>0</v>
      </c>
      <c r="G180" s="50">
        <v>0</v>
      </c>
      <c r="H180" s="48">
        <v>0</v>
      </c>
      <c r="I180" s="48">
        <v>17</v>
      </c>
      <c r="J180" s="48"/>
      <c r="K180" s="32"/>
      <c r="L180" s="41"/>
      <c r="M180" s="41"/>
      <c r="N180" s="183">
        <v>0</v>
      </c>
      <c r="O180" s="41">
        <v>0</v>
      </c>
      <c r="P180" s="41"/>
      <c r="Q180" s="41">
        <v>0</v>
      </c>
      <c r="R180" s="41">
        <v>0</v>
      </c>
      <c r="S180" s="41"/>
      <c r="T180" s="41"/>
      <c r="U180" s="41">
        <f t="shared" si="21"/>
        <v>0</v>
      </c>
    </row>
    <row r="181" spans="1:21" x14ac:dyDescent="0.25">
      <c r="A181" s="65" t="s">
        <v>178</v>
      </c>
      <c r="B181" s="44" t="s">
        <v>172</v>
      </c>
      <c r="C181" s="44" t="s">
        <v>169</v>
      </c>
      <c r="D181" s="44" t="s">
        <v>21</v>
      </c>
      <c r="E181" s="45">
        <v>180</v>
      </c>
      <c r="F181" s="50">
        <v>0</v>
      </c>
      <c r="G181" s="50">
        <v>0</v>
      </c>
      <c r="H181" s="48">
        <v>0</v>
      </c>
      <c r="I181" s="48">
        <v>164</v>
      </c>
      <c r="J181" s="48"/>
      <c r="K181" s="40"/>
      <c r="L181" s="41"/>
      <c r="M181" s="41"/>
      <c r="N181" s="183">
        <v>0</v>
      </c>
      <c r="O181" s="41">
        <v>0</v>
      </c>
      <c r="P181" s="41"/>
      <c r="Q181" s="41">
        <v>0</v>
      </c>
      <c r="R181" s="41">
        <v>0</v>
      </c>
      <c r="S181" s="41"/>
      <c r="T181" s="41"/>
      <c r="U181" s="41">
        <f t="shared" si="21"/>
        <v>0</v>
      </c>
    </row>
    <row r="182" spans="1:21" x14ac:dyDescent="0.25">
      <c r="A182" s="65" t="s">
        <v>179</v>
      </c>
      <c r="B182" s="44"/>
      <c r="C182" s="44" t="s">
        <v>169</v>
      </c>
      <c r="D182" s="44" t="s">
        <v>21</v>
      </c>
      <c r="E182" s="45">
        <v>309</v>
      </c>
      <c r="F182" s="50">
        <v>0</v>
      </c>
      <c r="G182" s="50">
        <v>0</v>
      </c>
      <c r="H182" s="48">
        <v>0</v>
      </c>
      <c r="I182" s="48">
        <v>250</v>
      </c>
      <c r="J182" s="48"/>
      <c r="K182" s="32"/>
      <c r="L182" s="41"/>
      <c r="M182" s="41"/>
      <c r="N182" s="183">
        <v>0</v>
      </c>
      <c r="O182" s="41">
        <v>0</v>
      </c>
      <c r="P182" s="41"/>
      <c r="Q182" s="41">
        <v>0</v>
      </c>
      <c r="R182" s="41">
        <v>0</v>
      </c>
      <c r="S182" s="41"/>
      <c r="T182" s="41"/>
      <c r="U182" s="41">
        <f t="shared" si="21"/>
        <v>0</v>
      </c>
    </row>
    <row r="183" spans="1:21" s="100" customFormat="1" x14ac:dyDescent="0.25">
      <c r="A183" s="134" t="s">
        <v>180</v>
      </c>
      <c r="B183" s="94" t="s">
        <v>172</v>
      </c>
      <c r="C183" s="94" t="s">
        <v>169</v>
      </c>
      <c r="D183" s="94" t="s">
        <v>21</v>
      </c>
      <c r="E183" s="95">
        <v>28</v>
      </c>
      <c r="F183" s="50">
        <v>0</v>
      </c>
      <c r="G183" s="50">
        <v>0</v>
      </c>
      <c r="H183" s="48">
        <v>0</v>
      </c>
      <c r="I183" s="136">
        <v>0</v>
      </c>
      <c r="J183" s="136"/>
      <c r="K183" s="97"/>
      <c r="L183" s="135"/>
      <c r="M183" s="135"/>
      <c r="N183" s="183">
        <v>0</v>
      </c>
      <c r="O183" s="135">
        <v>0</v>
      </c>
      <c r="P183" s="135"/>
      <c r="Q183" s="135">
        <v>0</v>
      </c>
      <c r="R183" s="135">
        <v>0</v>
      </c>
      <c r="S183" s="135"/>
      <c r="T183" s="135"/>
      <c r="U183" s="41">
        <f t="shared" si="21"/>
        <v>0</v>
      </c>
    </row>
    <row r="184" spans="1:21" ht="15.75" thickBot="1" x14ac:dyDescent="0.3">
      <c r="A184" s="59" t="s">
        <v>17</v>
      </c>
      <c r="B184" s="59" t="s">
        <v>17</v>
      </c>
      <c r="C184" s="60" t="s">
        <v>17</v>
      </c>
      <c r="D184" s="60" t="s">
        <v>17</v>
      </c>
      <c r="E184" s="60" t="s">
        <v>17</v>
      </c>
      <c r="F184" s="61" t="s">
        <v>17</v>
      </c>
      <c r="G184" s="77" t="s">
        <v>17</v>
      </c>
      <c r="K184" s="24"/>
    </row>
    <row r="185" spans="1:21" ht="15.75" thickBot="1" x14ac:dyDescent="0.3">
      <c r="A185" s="137" t="s">
        <v>181</v>
      </c>
      <c r="B185" s="138"/>
      <c r="C185" s="63"/>
      <c r="D185" s="64"/>
      <c r="E185" s="21">
        <f t="shared" ref="E185:U185" si="22">SUM(E187:E207)</f>
        <v>25696.024999999998</v>
      </c>
      <c r="F185" s="21">
        <f t="shared" si="22"/>
        <v>2774</v>
      </c>
      <c r="G185" s="21">
        <f t="shared" si="22"/>
        <v>2665</v>
      </c>
      <c r="H185" s="21">
        <f t="shared" si="22"/>
        <v>3467</v>
      </c>
      <c r="I185" s="21">
        <f t="shared" si="22"/>
        <v>3531</v>
      </c>
      <c r="J185" s="21">
        <f t="shared" si="22"/>
        <v>1889</v>
      </c>
      <c r="K185" s="21">
        <f t="shared" si="22"/>
        <v>1298</v>
      </c>
      <c r="L185" s="21">
        <f t="shared" si="22"/>
        <v>2297</v>
      </c>
      <c r="M185" s="21">
        <f t="shared" si="22"/>
        <v>2297</v>
      </c>
      <c r="N185" s="182">
        <f t="shared" si="22"/>
        <v>40</v>
      </c>
      <c r="O185" s="21">
        <f t="shared" si="22"/>
        <v>342</v>
      </c>
      <c r="P185" s="21">
        <f t="shared" si="22"/>
        <v>22</v>
      </c>
      <c r="Q185" s="21">
        <f t="shared" si="22"/>
        <v>42</v>
      </c>
      <c r="R185" s="21">
        <f t="shared" si="22"/>
        <v>40</v>
      </c>
      <c r="S185" s="21">
        <f>SUM(S187:S207)</f>
        <v>182</v>
      </c>
      <c r="T185" s="21">
        <f>SUM(T187:T207)</f>
        <v>46</v>
      </c>
      <c r="U185" s="21">
        <f t="shared" si="22"/>
        <v>714</v>
      </c>
    </row>
    <row r="186" spans="1:21" x14ac:dyDescent="0.25">
      <c r="A186" s="61" t="s">
        <v>17</v>
      </c>
      <c r="B186" s="61" t="s">
        <v>17</v>
      </c>
      <c r="C186" s="139" t="s">
        <v>17</v>
      </c>
      <c r="D186" s="139" t="s">
        <v>17</v>
      </c>
      <c r="E186" s="140" t="s">
        <v>17</v>
      </c>
      <c r="F186" s="141" t="s">
        <v>17</v>
      </c>
      <c r="K186" s="24"/>
    </row>
    <row r="187" spans="1:21" x14ac:dyDescent="0.25">
      <c r="A187" s="142" t="s">
        <v>182</v>
      </c>
      <c r="B187" s="44"/>
      <c r="C187" s="44" t="s">
        <v>54</v>
      </c>
      <c r="D187" s="44" t="s">
        <v>21</v>
      </c>
      <c r="E187" s="143">
        <v>267</v>
      </c>
      <c r="F187" s="44">
        <v>0</v>
      </c>
      <c r="G187" s="44">
        <v>0</v>
      </c>
      <c r="H187" s="90">
        <v>267</v>
      </c>
      <c r="I187" s="90">
        <v>267</v>
      </c>
      <c r="J187" s="90"/>
      <c r="K187" s="32"/>
      <c r="L187" s="41"/>
      <c r="M187" s="41"/>
      <c r="N187" s="183">
        <v>0</v>
      </c>
      <c r="O187" s="41">
        <v>0</v>
      </c>
      <c r="P187" s="41">
        <v>0</v>
      </c>
      <c r="Q187" s="41">
        <v>0</v>
      </c>
      <c r="R187" s="41">
        <v>0</v>
      </c>
      <c r="S187" s="41"/>
      <c r="T187" s="41"/>
      <c r="U187" s="41">
        <f>SUM(N187:T187)</f>
        <v>0</v>
      </c>
    </row>
    <row r="188" spans="1:21" x14ac:dyDescent="0.25">
      <c r="A188" s="142" t="s">
        <v>183</v>
      </c>
      <c r="B188" s="44"/>
      <c r="C188" s="44" t="s">
        <v>54</v>
      </c>
      <c r="D188" s="44" t="s">
        <v>21</v>
      </c>
      <c r="E188" s="143">
        <v>29</v>
      </c>
      <c r="F188" s="44">
        <v>0</v>
      </c>
      <c r="G188" s="44">
        <v>0</v>
      </c>
      <c r="H188" s="90">
        <v>29</v>
      </c>
      <c r="I188" s="90">
        <v>29</v>
      </c>
      <c r="J188" s="90"/>
      <c r="K188" s="32"/>
      <c r="L188" s="41"/>
      <c r="M188" s="41"/>
      <c r="N188" s="183">
        <v>0</v>
      </c>
      <c r="O188" s="41">
        <v>0</v>
      </c>
      <c r="P188" s="41">
        <v>0</v>
      </c>
      <c r="Q188" s="41">
        <v>0</v>
      </c>
      <c r="R188" s="41">
        <v>0</v>
      </c>
      <c r="S188" s="41"/>
      <c r="T188" s="41"/>
      <c r="U188" s="41">
        <f t="shared" ref="U188:U207" si="23">SUM(N188:T188)</f>
        <v>0</v>
      </c>
    </row>
    <row r="189" spans="1:21" x14ac:dyDescent="0.25">
      <c r="A189" s="142" t="s">
        <v>184</v>
      </c>
      <c r="B189" s="44"/>
      <c r="C189" s="44" t="s">
        <v>54</v>
      </c>
      <c r="D189" s="44" t="s">
        <v>21</v>
      </c>
      <c r="E189" s="143">
        <v>58</v>
      </c>
      <c r="F189" s="44"/>
      <c r="G189" s="44"/>
      <c r="H189" s="90">
        <v>58</v>
      </c>
      <c r="I189" s="90">
        <v>58</v>
      </c>
      <c r="J189" s="90"/>
      <c r="K189" s="32"/>
      <c r="L189" s="41"/>
      <c r="M189" s="41"/>
      <c r="N189" s="183">
        <v>0</v>
      </c>
      <c r="O189" s="41">
        <v>0</v>
      </c>
      <c r="P189" s="41">
        <v>0</v>
      </c>
      <c r="Q189" s="41">
        <v>0</v>
      </c>
      <c r="R189" s="41">
        <v>0</v>
      </c>
      <c r="S189" s="41"/>
      <c r="T189" s="41"/>
      <c r="U189" s="41">
        <f t="shared" si="23"/>
        <v>0</v>
      </c>
    </row>
    <row r="190" spans="1:21" s="4" customFormat="1" x14ac:dyDescent="0.25">
      <c r="A190" s="144" t="s">
        <v>185</v>
      </c>
      <c r="B190" s="27"/>
      <c r="C190" s="27" t="s">
        <v>24</v>
      </c>
      <c r="D190" s="27" t="s">
        <v>21</v>
      </c>
      <c r="E190" s="145">
        <v>157</v>
      </c>
      <c r="F190" s="27">
        <v>0</v>
      </c>
      <c r="G190" s="27">
        <v>0</v>
      </c>
      <c r="H190" s="114">
        <v>0</v>
      </c>
      <c r="I190" s="114">
        <v>157</v>
      </c>
      <c r="J190" s="114"/>
      <c r="K190" s="32"/>
      <c r="L190" s="33"/>
      <c r="M190" s="33"/>
      <c r="N190" s="183">
        <v>0</v>
      </c>
      <c r="O190" s="33">
        <v>0</v>
      </c>
      <c r="P190" s="33">
        <v>0</v>
      </c>
      <c r="Q190" s="33">
        <v>0</v>
      </c>
      <c r="R190" s="33">
        <v>0</v>
      </c>
      <c r="S190" s="33"/>
      <c r="T190" s="33"/>
      <c r="U190" s="41">
        <f t="shared" si="23"/>
        <v>0</v>
      </c>
    </row>
    <row r="191" spans="1:21" s="4" customFormat="1" x14ac:dyDescent="0.25">
      <c r="A191" s="144" t="s">
        <v>186</v>
      </c>
      <c r="B191" s="27"/>
      <c r="C191" s="27" t="s">
        <v>46</v>
      </c>
      <c r="D191" s="27" t="s">
        <v>21</v>
      </c>
      <c r="E191" s="145">
        <v>312</v>
      </c>
      <c r="F191" s="29">
        <v>229</v>
      </c>
      <c r="G191" s="29">
        <v>229</v>
      </c>
      <c r="H191" s="31">
        <v>229</v>
      </c>
      <c r="I191" s="31">
        <v>229</v>
      </c>
      <c r="J191" s="31"/>
      <c r="K191" s="32"/>
      <c r="L191" s="33"/>
      <c r="M191" s="33"/>
      <c r="N191" s="183">
        <v>0</v>
      </c>
      <c r="O191" s="33">
        <v>0</v>
      </c>
      <c r="P191" s="33">
        <v>0</v>
      </c>
      <c r="Q191" s="33">
        <v>0</v>
      </c>
      <c r="R191" s="33">
        <v>0</v>
      </c>
      <c r="S191" s="33"/>
      <c r="T191" s="33"/>
      <c r="U191" s="41">
        <f t="shared" si="23"/>
        <v>0</v>
      </c>
    </row>
    <row r="192" spans="1:21" s="4" customFormat="1" x14ac:dyDescent="0.25">
      <c r="A192" s="146" t="s">
        <v>187</v>
      </c>
      <c r="B192" s="27"/>
      <c r="C192" s="27" t="s">
        <v>73</v>
      </c>
      <c r="D192" s="27" t="s">
        <v>21</v>
      </c>
      <c r="E192" s="145">
        <v>105</v>
      </c>
      <c r="F192" s="29">
        <v>0</v>
      </c>
      <c r="G192" s="29">
        <v>0</v>
      </c>
      <c r="H192" s="114">
        <v>34</v>
      </c>
      <c r="I192" s="114">
        <v>34</v>
      </c>
      <c r="J192" s="114">
        <v>0</v>
      </c>
      <c r="K192" s="32"/>
      <c r="L192" s="33"/>
      <c r="M192" s="33"/>
      <c r="N192" s="183">
        <v>0</v>
      </c>
      <c r="O192" s="33">
        <v>0</v>
      </c>
      <c r="P192" s="33">
        <v>0</v>
      </c>
      <c r="Q192" s="33">
        <v>0</v>
      </c>
      <c r="R192" s="33">
        <v>0</v>
      </c>
      <c r="S192" s="33"/>
      <c r="T192" s="33"/>
      <c r="U192" s="41">
        <f t="shared" si="23"/>
        <v>0</v>
      </c>
    </row>
    <row r="193" spans="1:21" s="4" customFormat="1" x14ac:dyDescent="0.25">
      <c r="A193" s="144" t="s">
        <v>188</v>
      </c>
      <c r="B193" s="27"/>
      <c r="C193" s="27" t="s">
        <v>73</v>
      </c>
      <c r="D193" s="27" t="s">
        <v>21</v>
      </c>
      <c r="E193" s="145">
        <f>8*200</f>
        <v>1600</v>
      </c>
      <c r="F193" s="29"/>
      <c r="G193" s="29"/>
      <c r="H193" s="114"/>
      <c r="I193" s="114"/>
      <c r="J193" s="114">
        <v>100</v>
      </c>
      <c r="K193" s="32">
        <v>100</v>
      </c>
      <c r="L193" s="33">
        <v>100</v>
      </c>
      <c r="M193" s="33">
        <v>100</v>
      </c>
      <c r="N193" s="183">
        <v>0</v>
      </c>
      <c r="O193" s="33">
        <v>0</v>
      </c>
      <c r="P193" s="33">
        <v>0</v>
      </c>
      <c r="Q193" s="33">
        <v>0</v>
      </c>
      <c r="R193" s="33">
        <v>0</v>
      </c>
      <c r="S193" s="33"/>
      <c r="T193" s="33"/>
      <c r="U193" s="41">
        <f t="shared" si="23"/>
        <v>0</v>
      </c>
    </row>
    <row r="194" spans="1:21" s="4" customFormat="1" x14ac:dyDescent="0.25">
      <c r="A194" s="49" t="s">
        <v>189</v>
      </c>
      <c r="B194" s="27"/>
      <c r="C194" s="27" t="s">
        <v>46</v>
      </c>
      <c r="D194" s="27" t="s">
        <v>21</v>
      </c>
      <c r="E194" s="27">
        <v>400</v>
      </c>
      <c r="F194" s="29">
        <v>200</v>
      </c>
      <c r="G194" s="29">
        <v>200</v>
      </c>
      <c r="H194" s="31">
        <v>200</v>
      </c>
      <c r="I194" s="31">
        <v>200</v>
      </c>
      <c r="J194" s="31"/>
      <c r="K194" s="32"/>
      <c r="L194" s="33">
        <v>50</v>
      </c>
      <c r="M194" s="33">
        <v>50</v>
      </c>
      <c r="N194" s="183">
        <v>0</v>
      </c>
      <c r="O194" s="33">
        <v>0</v>
      </c>
      <c r="P194" s="33">
        <v>0</v>
      </c>
      <c r="Q194" s="33">
        <v>0</v>
      </c>
      <c r="R194" s="33">
        <v>0</v>
      </c>
      <c r="S194" s="33"/>
      <c r="T194" s="33"/>
      <c r="U194" s="41">
        <f t="shared" si="23"/>
        <v>0</v>
      </c>
    </row>
    <row r="195" spans="1:21" s="4" customFormat="1" x14ac:dyDescent="0.25">
      <c r="A195" s="49" t="s">
        <v>190</v>
      </c>
      <c r="B195" s="27"/>
      <c r="C195" s="27" t="s">
        <v>46</v>
      </c>
      <c r="D195" s="27" t="s">
        <v>21</v>
      </c>
      <c r="E195" s="27">
        <v>400</v>
      </c>
      <c r="F195" s="29">
        <v>200</v>
      </c>
      <c r="G195" s="29">
        <v>200</v>
      </c>
      <c r="H195" s="31">
        <v>200</v>
      </c>
      <c r="I195" s="31">
        <v>200</v>
      </c>
      <c r="J195" s="31"/>
      <c r="K195" s="32"/>
      <c r="L195" s="33">
        <v>100</v>
      </c>
      <c r="M195" s="33">
        <v>100</v>
      </c>
      <c r="N195" s="183">
        <v>0</v>
      </c>
      <c r="O195" s="33">
        <v>0</v>
      </c>
      <c r="P195" s="33">
        <v>0</v>
      </c>
      <c r="Q195" s="33">
        <v>0</v>
      </c>
      <c r="R195" s="33">
        <v>0</v>
      </c>
      <c r="S195" s="33"/>
      <c r="T195" s="33"/>
      <c r="U195" s="41">
        <f t="shared" si="23"/>
        <v>0</v>
      </c>
    </row>
    <row r="196" spans="1:21" s="4" customFormat="1" x14ac:dyDescent="0.25">
      <c r="A196" s="49" t="s">
        <v>191</v>
      </c>
      <c r="B196" s="27"/>
      <c r="C196" s="27" t="s">
        <v>46</v>
      </c>
      <c r="D196" s="27" t="s">
        <v>21</v>
      </c>
      <c r="E196" s="27">
        <v>2400</v>
      </c>
      <c r="F196" s="29">
        <v>600</v>
      </c>
      <c r="G196" s="29">
        <v>600</v>
      </c>
      <c r="H196" s="31">
        <v>600</v>
      </c>
      <c r="I196" s="31">
        <v>600</v>
      </c>
      <c r="J196" s="31"/>
      <c r="K196" s="32"/>
      <c r="L196" s="33">
        <v>200</v>
      </c>
      <c r="M196" s="33">
        <v>200</v>
      </c>
      <c r="N196" s="183">
        <v>0</v>
      </c>
      <c r="O196" s="33">
        <v>0</v>
      </c>
      <c r="P196" s="33">
        <v>0</v>
      </c>
      <c r="Q196" s="33">
        <v>0</v>
      </c>
      <c r="R196" s="33">
        <v>0</v>
      </c>
      <c r="S196" s="33"/>
      <c r="T196" s="33"/>
      <c r="U196" s="41">
        <f t="shared" si="23"/>
        <v>0</v>
      </c>
    </row>
    <row r="197" spans="1:21" s="4" customFormat="1" x14ac:dyDescent="0.25">
      <c r="A197" s="49" t="s">
        <v>192</v>
      </c>
      <c r="B197" s="27"/>
      <c r="C197" s="27" t="s">
        <v>46</v>
      </c>
      <c r="D197" s="27" t="s">
        <v>21</v>
      </c>
      <c r="E197" s="27">
        <v>1400</v>
      </c>
      <c r="F197" s="29">
        <v>400</v>
      </c>
      <c r="G197" s="29">
        <v>400</v>
      </c>
      <c r="H197" s="31">
        <v>400</v>
      </c>
      <c r="I197" s="31">
        <v>400</v>
      </c>
      <c r="J197" s="31"/>
      <c r="K197" s="32"/>
      <c r="L197" s="33">
        <v>100</v>
      </c>
      <c r="M197" s="33">
        <v>100</v>
      </c>
      <c r="N197" s="183">
        <v>0</v>
      </c>
      <c r="O197" s="33">
        <v>0</v>
      </c>
      <c r="P197" s="33">
        <v>0</v>
      </c>
      <c r="Q197" s="33">
        <v>0</v>
      </c>
      <c r="R197" s="33">
        <v>0</v>
      </c>
      <c r="S197" s="33"/>
      <c r="T197" s="33"/>
      <c r="U197" s="41">
        <f t="shared" si="23"/>
        <v>0</v>
      </c>
    </row>
    <row r="198" spans="1:21" x14ac:dyDescent="0.25">
      <c r="A198" s="26" t="s">
        <v>193</v>
      </c>
      <c r="B198" s="27" t="s">
        <v>172</v>
      </c>
      <c r="C198" s="27" t="s">
        <v>142</v>
      </c>
      <c r="D198" s="27" t="s">
        <v>21</v>
      </c>
      <c r="E198" s="27">
        <v>3598</v>
      </c>
      <c r="F198" s="29">
        <v>500</v>
      </c>
      <c r="G198" s="29">
        <v>500</v>
      </c>
      <c r="H198" s="74">
        <v>500</v>
      </c>
      <c r="I198" s="74">
        <v>500</v>
      </c>
      <c r="J198" s="74">
        <v>400</v>
      </c>
      <c r="K198" s="40">
        <v>200</v>
      </c>
      <c r="L198" s="41">
        <v>100</v>
      </c>
      <c r="M198" s="41">
        <v>100</v>
      </c>
      <c r="N198" s="183">
        <v>0</v>
      </c>
      <c r="O198" s="41">
        <v>0</v>
      </c>
      <c r="P198" s="41">
        <v>0</v>
      </c>
      <c r="Q198" s="41">
        <v>0</v>
      </c>
      <c r="R198" s="41">
        <v>0</v>
      </c>
      <c r="S198" s="41"/>
      <c r="T198" s="41"/>
      <c r="U198" s="41">
        <f t="shared" si="23"/>
        <v>0</v>
      </c>
    </row>
    <row r="199" spans="1:21" s="100" customFormat="1" x14ac:dyDescent="0.25">
      <c r="A199" s="98" t="s">
        <v>194</v>
      </c>
      <c r="B199" s="147" t="s">
        <v>172</v>
      </c>
      <c r="C199" s="147" t="s">
        <v>142</v>
      </c>
      <c r="D199" s="147" t="s">
        <v>21</v>
      </c>
      <c r="E199" s="94">
        <v>480</v>
      </c>
      <c r="F199" s="29">
        <v>0</v>
      </c>
      <c r="G199" s="29">
        <v>0</v>
      </c>
      <c r="H199" s="39">
        <v>0</v>
      </c>
      <c r="I199" s="136">
        <v>0</v>
      </c>
      <c r="J199" s="136"/>
      <c r="K199" s="97"/>
      <c r="L199" s="135"/>
      <c r="M199" s="135"/>
      <c r="N199" s="183">
        <v>0</v>
      </c>
      <c r="O199" s="135">
        <v>0</v>
      </c>
      <c r="P199" s="135">
        <v>0</v>
      </c>
      <c r="Q199" s="135">
        <v>0</v>
      </c>
      <c r="R199" s="135">
        <v>0</v>
      </c>
      <c r="S199" s="135"/>
      <c r="T199" s="135"/>
      <c r="U199" s="41">
        <f t="shared" si="23"/>
        <v>0</v>
      </c>
    </row>
    <row r="200" spans="1:21" s="4" customFormat="1" x14ac:dyDescent="0.25">
      <c r="A200" s="26" t="s">
        <v>195</v>
      </c>
      <c r="B200" s="148"/>
      <c r="C200" s="148" t="s">
        <v>2</v>
      </c>
      <c r="D200" s="148" t="s">
        <v>27</v>
      </c>
      <c r="E200" s="27">
        <v>1280</v>
      </c>
      <c r="F200" s="29">
        <v>0</v>
      </c>
      <c r="G200" s="29">
        <v>0</v>
      </c>
      <c r="H200" s="31">
        <v>0</v>
      </c>
      <c r="I200" s="31">
        <v>130</v>
      </c>
      <c r="J200" s="31">
        <v>200</v>
      </c>
      <c r="K200" s="40">
        <v>150</v>
      </c>
      <c r="L200" s="33">
        <v>117</v>
      </c>
      <c r="M200" s="33">
        <v>117</v>
      </c>
      <c r="N200" s="183">
        <v>0</v>
      </c>
      <c r="O200" s="33">
        <v>0</v>
      </c>
      <c r="P200" s="33">
        <v>0</v>
      </c>
      <c r="Q200" s="33">
        <v>0</v>
      </c>
      <c r="R200" s="33">
        <v>0</v>
      </c>
      <c r="S200" s="33"/>
      <c r="T200" s="33"/>
      <c r="U200" s="41">
        <f t="shared" si="23"/>
        <v>0</v>
      </c>
    </row>
    <row r="201" spans="1:21" s="4" customFormat="1" x14ac:dyDescent="0.25">
      <c r="A201" s="26" t="s">
        <v>195</v>
      </c>
      <c r="B201" s="148"/>
      <c r="C201" s="148" t="s">
        <v>2</v>
      </c>
      <c r="D201" s="148" t="s">
        <v>21</v>
      </c>
      <c r="E201" s="27">
        <v>27</v>
      </c>
      <c r="F201" s="29">
        <v>0</v>
      </c>
      <c r="G201" s="29">
        <v>0</v>
      </c>
      <c r="H201" s="31">
        <v>0</v>
      </c>
      <c r="I201" s="31">
        <v>27</v>
      </c>
      <c r="J201" s="31"/>
      <c r="K201" s="32">
        <v>27</v>
      </c>
      <c r="L201" s="33">
        <v>27</v>
      </c>
      <c r="M201" s="33">
        <v>27</v>
      </c>
      <c r="N201" s="183">
        <v>0</v>
      </c>
      <c r="O201" s="33">
        <v>0</v>
      </c>
      <c r="P201" s="33">
        <v>0</v>
      </c>
      <c r="Q201" s="33">
        <v>0</v>
      </c>
      <c r="R201" s="33">
        <v>0</v>
      </c>
      <c r="S201" s="33"/>
      <c r="T201" s="33"/>
      <c r="U201" s="41">
        <f t="shared" si="23"/>
        <v>0</v>
      </c>
    </row>
    <row r="202" spans="1:21" s="4" customFormat="1" x14ac:dyDescent="0.25">
      <c r="A202" s="43" t="s">
        <v>196</v>
      </c>
      <c r="B202" s="149"/>
      <c r="C202" s="149" t="s">
        <v>0</v>
      </c>
      <c r="D202" s="149" t="s">
        <v>27</v>
      </c>
      <c r="E202" s="44">
        <v>1777</v>
      </c>
      <c r="F202" s="50"/>
      <c r="G202" s="50"/>
      <c r="H202" s="48"/>
      <c r="I202" s="48"/>
      <c r="J202" s="48"/>
      <c r="K202" s="52"/>
      <c r="L202" s="53">
        <v>170</v>
      </c>
      <c r="M202" s="53">
        <v>170</v>
      </c>
      <c r="N202" s="183">
        <v>0</v>
      </c>
      <c r="O202" s="53">
        <v>88</v>
      </c>
      <c r="P202" s="53">
        <v>0</v>
      </c>
      <c r="Q202" s="53">
        <v>0</v>
      </c>
      <c r="R202" s="53">
        <v>0</v>
      </c>
      <c r="S202" s="53"/>
      <c r="T202" s="53"/>
      <c r="U202" s="41">
        <f t="shared" si="23"/>
        <v>88</v>
      </c>
    </row>
    <row r="203" spans="1:21" s="4" customFormat="1" x14ac:dyDescent="0.25">
      <c r="A203" s="43" t="s">
        <v>196</v>
      </c>
      <c r="B203" s="149"/>
      <c r="C203" s="149" t="s">
        <v>0</v>
      </c>
      <c r="D203" s="149" t="s">
        <v>21</v>
      </c>
      <c r="E203" s="44">
        <v>889</v>
      </c>
      <c r="F203" s="50"/>
      <c r="G203" s="50"/>
      <c r="H203" s="48"/>
      <c r="I203" s="48"/>
      <c r="J203" s="48"/>
      <c r="K203" s="52"/>
      <c r="L203" s="53">
        <v>50</v>
      </c>
      <c r="M203" s="53">
        <v>50</v>
      </c>
      <c r="N203" s="183">
        <v>0</v>
      </c>
      <c r="O203" s="53">
        <v>46</v>
      </c>
      <c r="P203" s="53">
        <v>0</v>
      </c>
      <c r="Q203" s="53">
        <v>0</v>
      </c>
      <c r="R203" s="53">
        <v>0</v>
      </c>
      <c r="S203" s="53"/>
      <c r="T203" s="53"/>
      <c r="U203" s="41">
        <f t="shared" si="23"/>
        <v>46</v>
      </c>
    </row>
    <row r="204" spans="1:21" x14ac:dyDescent="0.25">
      <c r="A204" s="26" t="s">
        <v>197</v>
      </c>
      <c r="B204" s="27"/>
      <c r="C204" s="27" t="s">
        <v>0</v>
      </c>
      <c r="D204" s="27" t="s">
        <v>27</v>
      </c>
      <c r="E204" s="28">
        <v>2520</v>
      </c>
      <c r="F204" s="34">
        <v>645</v>
      </c>
      <c r="G204" s="29">
        <v>500</v>
      </c>
      <c r="H204" s="39">
        <v>750</v>
      </c>
      <c r="I204" s="39">
        <v>500</v>
      </c>
      <c r="J204" s="39">
        <v>600</v>
      </c>
      <c r="K204" s="40">
        <v>432</v>
      </c>
      <c r="L204" s="41">
        <v>732</v>
      </c>
      <c r="M204" s="41">
        <v>732</v>
      </c>
      <c r="N204" s="183">
        <v>0</v>
      </c>
      <c r="O204" s="41">
        <v>148</v>
      </c>
      <c r="P204" s="41">
        <v>22</v>
      </c>
      <c r="Q204" s="41">
        <v>0</v>
      </c>
      <c r="R204" s="41">
        <v>40</v>
      </c>
      <c r="S204" s="41">
        <v>73</v>
      </c>
      <c r="T204" s="41"/>
      <c r="U204" s="41">
        <f t="shared" si="23"/>
        <v>283</v>
      </c>
    </row>
    <row r="205" spans="1:21" x14ac:dyDescent="0.25">
      <c r="A205" s="43" t="s">
        <v>198</v>
      </c>
      <c r="B205" s="44"/>
      <c r="C205" s="44" t="s">
        <v>0</v>
      </c>
      <c r="D205" s="44" t="s">
        <v>27</v>
      </c>
      <c r="E205" s="45">
        <f>10*177.721</f>
        <v>1777.21</v>
      </c>
      <c r="F205" s="46"/>
      <c r="G205" s="50"/>
      <c r="H205" s="48"/>
      <c r="I205" s="48">
        <v>0</v>
      </c>
      <c r="J205" s="48">
        <v>89</v>
      </c>
      <c r="K205" s="52">
        <v>89</v>
      </c>
      <c r="L205" s="53">
        <v>150</v>
      </c>
      <c r="M205" s="53">
        <v>150</v>
      </c>
      <c r="N205" s="183">
        <v>0</v>
      </c>
      <c r="O205" s="53">
        <v>0</v>
      </c>
      <c r="P205" s="53">
        <v>0</v>
      </c>
      <c r="Q205" s="53">
        <v>42</v>
      </c>
      <c r="R205" s="53">
        <v>0</v>
      </c>
      <c r="S205" s="53"/>
      <c r="T205" s="53"/>
      <c r="U205" s="41">
        <f t="shared" si="23"/>
        <v>42</v>
      </c>
    </row>
    <row r="206" spans="1:21" x14ac:dyDescent="0.25">
      <c r="A206" s="43" t="s">
        <v>226</v>
      </c>
      <c r="B206" s="44"/>
      <c r="C206" s="44" t="s">
        <v>0</v>
      </c>
      <c r="D206" s="44" t="s">
        <v>27</v>
      </c>
      <c r="E206" s="45">
        <v>3554</v>
      </c>
      <c r="F206" s="46"/>
      <c r="G206" s="50"/>
      <c r="H206" s="48"/>
      <c r="I206" s="48"/>
      <c r="J206" s="48"/>
      <c r="K206" s="52"/>
      <c r="L206" s="53"/>
      <c r="M206" s="53"/>
      <c r="N206" s="183"/>
      <c r="O206" s="53"/>
      <c r="P206" s="53"/>
      <c r="Q206" s="53"/>
      <c r="R206" s="53"/>
      <c r="S206" s="53"/>
      <c r="T206" s="53"/>
      <c r="U206" s="41"/>
    </row>
    <row r="207" spans="1:21" x14ac:dyDescent="0.25">
      <c r="A207" s="26" t="s">
        <v>199</v>
      </c>
      <c r="B207" s="26"/>
      <c r="C207" s="27" t="s">
        <v>0</v>
      </c>
      <c r="D207" s="27" t="s">
        <v>27</v>
      </c>
      <c r="E207" s="28">
        <f>15*177.721</f>
        <v>2665.8150000000001</v>
      </c>
      <c r="F207" s="29">
        <v>0</v>
      </c>
      <c r="G207" s="29">
        <v>36</v>
      </c>
      <c r="H207" s="150">
        <v>200</v>
      </c>
      <c r="I207" s="150">
        <v>200</v>
      </c>
      <c r="J207" s="150">
        <v>500</v>
      </c>
      <c r="K207" s="40">
        <v>300</v>
      </c>
      <c r="L207" s="41">
        <v>401</v>
      </c>
      <c r="M207" s="41">
        <v>401</v>
      </c>
      <c r="N207" s="183">
        <v>40</v>
      </c>
      <c r="O207" s="41">
        <v>60</v>
      </c>
      <c r="P207" s="41">
        <v>0</v>
      </c>
      <c r="Q207" s="41">
        <v>0</v>
      </c>
      <c r="R207" s="41">
        <v>0</v>
      </c>
      <c r="S207" s="41">
        <v>109</v>
      </c>
      <c r="T207" s="41">
        <v>46</v>
      </c>
      <c r="U207" s="41">
        <f t="shared" si="23"/>
        <v>255</v>
      </c>
    </row>
    <row r="208" spans="1:21" ht="15.75" thickBot="1" x14ac:dyDescent="0.3">
      <c r="A208" s="59" t="s">
        <v>17</v>
      </c>
      <c r="B208" s="59" t="s">
        <v>17</v>
      </c>
      <c r="C208" s="60" t="s">
        <v>17</v>
      </c>
      <c r="D208" s="60" t="s">
        <v>17</v>
      </c>
      <c r="E208" s="60" t="s">
        <v>17</v>
      </c>
      <c r="F208" s="61" t="s">
        <v>17</v>
      </c>
      <c r="K208" s="24"/>
    </row>
    <row r="209" spans="1:21" ht="16.5" thickBot="1" x14ac:dyDescent="0.3">
      <c r="A209" s="151" t="s">
        <v>200</v>
      </c>
      <c r="B209" s="152"/>
      <c r="C209" s="153"/>
      <c r="D209" s="154"/>
      <c r="E209" s="155">
        <f t="shared" ref="E209:U209" si="24">E185+E145+E130+E104+E93+E69+E43+E32+E8</f>
        <v>546408.00565046608</v>
      </c>
      <c r="F209" s="155">
        <f t="shared" si="24"/>
        <v>55858.138607500005</v>
      </c>
      <c r="G209" s="155">
        <f t="shared" si="24"/>
        <v>62907</v>
      </c>
      <c r="H209" s="155">
        <f t="shared" si="24"/>
        <v>37430</v>
      </c>
      <c r="I209" s="155">
        <f t="shared" si="24"/>
        <v>42858</v>
      </c>
      <c r="J209" s="155">
        <f t="shared" si="24"/>
        <v>38279</v>
      </c>
      <c r="K209" s="155">
        <f t="shared" si="24"/>
        <v>31838</v>
      </c>
      <c r="L209" s="155">
        <f t="shared" si="24"/>
        <v>33264</v>
      </c>
      <c r="M209" s="155">
        <f t="shared" si="24"/>
        <v>34980</v>
      </c>
      <c r="N209" s="188">
        <f t="shared" si="24"/>
        <v>767</v>
      </c>
      <c r="O209" s="155">
        <f t="shared" si="24"/>
        <v>1390</v>
      </c>
      <c r="P209" s="155">
        <f t="shared" si="24"/>
        <v>1482</v>
      </c>
      <c r="Q209" s="155">
        <f t="shared" si="24"/>
        <v>926</v>
      </c>
      <c r="R209" s="155">
        <f t="shared" si="24"/>
        <v>1121</v>
      </c>
      <c r="S209" s="155">
        <f t="shared" si="24"/>
        <v>1202</v>
      </c>
      <c r="T209" s="155">
        <f t="shared" si="24"/>
        <v>2712</v>
      </c>
      <c r="U209" s="155">
        <f t="shared" si="24"/>
        <v>9600</v>
      </c>
    </row>
    <row r="210" spans="1:21" x14ac:dyDescent="0.25">
      <c r="C210" s="1"/>
      <c r="D210" s="1"/>
      <c r="E210" s="1"/>
      <c r="F210" s="2"/>
      <c r="G210" s="2"/>
      <c r="H210" s="3"/>
      <c r="K210" s="24"/>
    </row>
    <row r="211" spans="1:21" x14ac:dyDescent="0.25">
      <c r="C211" s="1"/>
      <c r="D211" s="1"/>
      <c r="E211" s="1"/>
      <c r="F211" s="2"/>
      <c r="G211" s="2"/>
      <c r="H211" s="3"/>
      <c r="K211" s="24"/>
      <c r="O211" s="179"/>
      <c r="P211" s="179"/>
      <c r="Q211" s="179"/>
      <c r="R211" s="179"/>
      <c r="S211" s="179"/>
      <c r="T211" s="179"/>
      <c r="U211" s="179"/>
    </row>
    <row r="212" spans="1:21" x14ac:dyDescent="0.25">
      <c r="C212" s="1"/>
      <c r="D212" s="1"/>
      <c r="E212" s="1"/>
      <c r="F212" s="2"/>
      <c r="G212" s="2"/>
      <c r="H212" s="3"/>
      <c r="K212" s="24"/>
    </row>
    <row r="213" spans="1:21" x14ac:dyDescent="0.25">
      <c r="C213" s="1"/>
      <c r="D213" s="1"/>
      <c r="E213" s="1"/>
      <c r="F213" s="2"/>
      <c r="G213" s="2"/>
      <c r="H213" s="3"/>
      <c r="K213" s="24"/>
      <c r="T213" s="195"/>
    </row>
    <row r="214" spans="1:21" x14ac:dyDescent="0.25">
      <c r="C214" s="1"/>
      <c r="D214" s="1"/>
      <c r="E214" s="1"/>
      <c r="F214" s="2"/>
      <c r="G214" s="2"/>
      <c r="H214" s="3"/>
      <c r="K214" s="24"/>
    </row>
    <row r="215" spans="1:21" x14ac:dyDescent="0.25">
      <c r="C215" s="1"/>
      <c r="D215" s="1"/>
      <c r="E215" s="1"/>
      <c r="F215" s="2"/>
      <c r="G215" s="2"/>
      <c r="H215" s="3"/>
      <c r="K215" s="24"/>
      <c r="P215" s="24"/>
      <c r="Q215" s="24"/>
      <c r="R215" s="24"/>
      <c r="S215" s="24"/>
      <c r="T215" s="24"/>
    </row>
    <row r="216" spans="1:21" x14ac:dyDescent="0.25">
      <c r="C216" s="1"/>
      <c r="D216" s="1"/>
      <c r="E216" s="1"/>
      <c r="F216" s="2"/>
      <c r="G216" s="2"/>
      <c r="H216" s="3"/>
      <c r="K216" s="24"/>
      <c r="T216" s="209"/>
    </row>
    <row r="217" spans="1:21" x14ac:dyDescent="0.25">
      <c r="C217" s="1"/>
      <c r="D217" s="1"/>
      <c r="E217" s="1"/>
      <c r="F217" s="2"/>
      <c r="G217" s="2"/>
      <c r="H217" s="3"/>
      <c r="K217" s="24"/>
      <c r="T217" s="208"/>
    </row>
    <row r="218" spans="1:21" x14ac:dyDescent="0.25">
      <c r="C218" s="1"/>
      <c r="D218" s="1"/>
      <c r="E218" s="1"/>
      <c r="F218" s="2"/>
      <c r="G218" s="2"/>
      <c r="H218" s="3"/>
      <c r="K218" s="24"/>
    </row>
    <row r="219" spans="1:21" x14ac:dyDescent="0.25">
      <c r="C219" s="1"/>
      <c r="D219" s="1"/>
      <c r="E219" s="1"/>
      <c r="F219" s="2"/>
      <c r="G219" s="2"/>
      <c r="H219" s="3"/>
      <c r="K219" s="24"/>
    </row>
    <row r="220" spans="1:21" x14ac:dyDescent="0.25">
      <c r="C220" s="1"/>
      <c r="D220" s="1"/>
      <c r="E220" s="1"/>
      <c r="F220" s="2"/>
      <c r="G220" s="2"/>
      <c r="H220" s="3"/>
      <c r="K220" s="24"/>
    </row>
    <row r="221" spans="1:21" x14ac:dyDescent="0.25">
      <c r="C221" s="1"/>
      <c r="D221" s="1"/>
      <c r="E221" s="1"/>
      <c r="F221" s="2"/>
      <c r="G221" s="2"/>
      <c r="H221" s="3"/>
      <c r="K221" s="24"/>
    </row>
    <row r="222" spans="1:21" x14ac:dyDescent="0.25">
      <c r="C222" s="1"/>
      <c r="D222" s="1"/>
      <c r="E222" s="1"/>
      <c r="F222" s="2"/>
      <c r="G222" s="2"/>
      <c r="H222" s="3"/>
      <c r="K222" s="24"/>
    </row>
    <row r="223" spans="1:21" x14ac:dyDescent="0.25">
      <c r="C223" s="1"/>
      <c r="D223" s="1"/>
      <c r="E223" s="1"/>
      <c r="F223" s="2"/>
      <c r="G223" s="2"/>
      <c r="H223" s="3"/>
      <c r="K223" s="24"/>
    </row>
    <row r="224" spans="1:21" x14ac:dyDescent="0.25">
      <c r="C224" s="1"/>
      <c r="D224" s="1"/>
      <c r="E224" s="1"/>
      <c r="F224" s="2"/>
      <c r="G224" s="2"/>
      <c r="H224" s="3"/>
      <c r="K224" s="24"/>
    </row>
    <row r="225" spans="3:11" x14ac:dyDescent="0.25">
      <c r="C225" s="1"/>
      <c r="D225" s="1"/>
      <c r="E225" s="1"/>
      <c r="F225" s="2"/>
      <c r="G225" s="2"/>
      <c r="H225" s="3"/>
      <c r="K225" s="24"/>
    </row>
    <row r="226" spans="3:11" x14ac:dyDescent="0.25">
      <c r="C226" s="1"/>
      <c r="D226" s="1"/>
      <c r="E226" s="1"/>
      <c r="F226" s="2"/>
      <c r="G226" s="2"/>
      <c r="H226" s="3"/>
      <c r="K226" s="24"/>
    </row>
    <row r="227" spans="3:11" x14ac:dyDescent="0.25">
      <c r="C227" s="1"/>
      <c r="D227" s="1"/>
      <c r="E227" s="1"/>
      <c r="F227" s="2"/>
      <c r="G227" s="2"/>
      <c r="H227" s="3"/>
      <c r="K227" s="24"/>
    </row>
    <row r="228" spans="3:11" x14ac:dyDescent="0.25">
      <c r="C228" s="1"/>
      <c r="D228" s="1"/>
      <c r="E228" s="1"/>
      <c r="F228" s="2"/>
      <c r="G228" s="2"/>
      <c r="H228" s="3"/>
      <c r="K228" s="24"/>
    </row>
    <row r="229" spans="3:11" x14ac:dyDescent="0.25">
      <c r="C229" s="1"/>
      <c r="D229" s="1"/>
      <c r="E229" s="1"/>
      <c r="F229" s="2"/>
      <c r="G229" s="2"/>
      <c r="H229" s="3"/>
      <c r="K229" s="24"/>
    </row>
    <row r="230" spans="3:11" x14ac:dyDescent="0.25">
      <c r="C230" s="1"/>
      <c r="D230" s="1"/>
      <c r="E230" s="1"/>
      <c r="F230" s="2"/>
      <c r="G230" s="2"/>
      <c r="H230" s="3"/>
      <c r="K230" s="24"/>
    </row>
    <row r="231" spans="3:11" x14ac:dyDescent="0.25">
      <c r="C231" s="1"/>
      <c r="D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F236" s="2"/>
      <c r="G236" s="2"/>
      <c r="H236" s="3"/>
      <c r="K236" s="24"/>
    </row>
    <row r="237" spans="3:11" x14ac:dyDescent="0.25">
      <c r="C237" s="1"/>
      <c r="D237" s="1"/>
      <c r="F237" s="2"/>
      <c r="G237" s="2"/>
      <c r="H237" s="3"/>
      <c r="K237" s="24"/>
    </row>
    <row r="238" spans="3:11" x14ac:dyDescent="0.25">
      <c r="C238" s="1"/>
      <c r="D238" s="1"/>
      <c r="F238" s="2"/>
      <c r="G238" s="2"/>
      <c r="H238" s="3"/>
      <c r="K238" s="24"/>
    </row>
    <row r="239" spans="3:11" x14ac:dyDescent="0.25">
      <c r="C239" s="1"/>
      <c r="D239" s="1"/>
      <c r="F239" s="2"/>
      <c r="G239" s="2"/>
      <c r="H239" s="3"/>
      <c r="K239" s="24"/>
    </row>
    <row r="240" spans="3:11" x14ac:dyDescent="0.25">
      <c r="C240" s="1"/>
      <c r="D240" s="1"/>
      <c r="F240" s="2"/>
      <c r="G240" s="2"/>
      <c r="H240" s="3"/>
      <c r="K240" s="24"/>
    </row>
    <row r="241" spans="3:11" x14ac:dyDescent="0.25">
      <c r="C241" s="1"/>
      <c r="D241" s="1"/>
      <c r="F241" s="2"/>
      <c r="G241" s="2"/>
      <c r="H241" s="3"/>
      <c r="K241" s="24"/>
    </row>
    <row r="242" spans="3:11" x14ac:dyDescent="0.25">
      <c r="C242" s="1"/>
      <c r="D242" s="1"/>
      <c r="F242" s="2"/>
      <c r="G242" s="2"/>
      <c r="H242" s="3"/>
      <c r="K242" s="24"/>
    </row>
    <row r="243" spans="3:11" x14ac:dyDescent="0.25">
      <c r="C243" s="1"/>
      <c r="D243" s="1"/>
      <c r="F243" s="2"/>
      <c r="G243" s="2"/>
      <c r="H243" s="3"/>
      <c r="K243" s="24"/>
    </row>
    <row r="244" spans="3:11" x14ac:dyDescent="0.25">
      <c r="C244" s="1"/>
      <c r="D244" s="1"/>
      <c r="F244" s="2"/>
      <c r="G244" s="2"/>
      <c r="H244" s="3"/>
      <c r="K244" s="24"/>
    </row>
    <row r="245" spans="3:11" x14ac:dyDescent="0.25">
      <c r="C245" s="1"/>
      <c r="D245" s="1"/>
      <c r="K245" s="24"/>
    </row>
    <row r="246" spans="3:11" x14ac:dyDescent="0.25">
      <c r="C246" s="1"/>
      <c r="D246" s="1"/>
      <c r="K246" s="24"/>
    </row>
    <row r="247" spans="3:11" x14ac:dyDescent="0.25">
      <c r="C247" s="1"/>
      <c r="D247" s="1"/>
      <c r="G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1" x14ac:dyDescent="0.25">
      <c r="C257" s="1"/>
      <c r="D257" s="1"/>
      <c r="G257" s="1"/>
      <c r="K257" s="24"/>
    </row>
    <row r="258" spans="3:11" x14ac:dyDescent="0.25">
      <c r="C258" s="1"/>
      <c r="D258" s="1"/>
      <c r="G258" s="1"/>
      <c r="K258" s="24"/>
    </row>
    <row r="259" spans="3:11" x14ac:dyDescent="0.25">
      <c r="C259" s="1"/>
      <c r="D259" s="1"/>
      <c r="G259" s="1"/>
      <c r="K259" s="24"/>
    </row>
    <row r="260" spans="3:11" x14ac:dyDescent="0.25">
      <c r="C260" s="1"/>
      <c r="D260" s="1"/>
      <c r="G260" s="1"/>
      <c r="K260" s="24"/>
    </row>
    <row r="261" spans="3:11" x14ac:dyDescent="0.25">
      <c r="C261" s="1"/>
      <c r="D261" s="1"/>
      <c r="G261" s="1"/>
      <c r="K261" s="24"/>
    </row>
    <row r="262" spans="3:11" x14ac:dyDescent="0.25">
      <c r="C262" s="1"/>
      <c r="D262" s="1"/>
      <c r="G262" s="1"/>
      <c r="K262" s="24"/>
    </row>
    <row r="263" spans="3:11" x14ac:dyDescent="0.25">
      <c r="C263" s="1"/>
      <c r="D263" s="1"/>
      <c r="G263" s="1"/>
      <c r="K263" s="24"/>
    </row>
    <row r="264" spans="3:11" x14ac:dyDescent="0.25">
      <c r="C264" s="1"/>
      <c r="D264" s="1"/>
      <c r="G264" s="1"/>
      <c r="K264" s="24"/>
    </row>
    <row r="265" spans="3:11" x14ac:dyDescent="0.25">
      <c r="C265" s="1"/>
      <c r="D265" s="1"/>
      <c r="G265" s="1"/>
      <c r="K265" s="24"/>
    </row>
    <row r="266" spans="3:11" x14ac:dyDescent="0.25">
      <c r="C266" s="1"/>
      <c r="D266" s="1"/>
      <c r="G266" s="1"/>
      <c r="H266" s="1"/>
      <c r="I266" s="1"/>
      <c r="J266" s="1"/>
    </row>
    <row r="267" spans="3:11" x14ac:dyDescent="0.25">
      <c r="C267" s="1"/>
      <c r="D267" s="1"/>
      <c r="G267" s="1"/>
      <c r="H267" s="1"/>
      <c r="I267" s="1"/>
      <c r="J267" s="1"/>
    </row>
    <row r="268" spans="3:11" x14ac:dyDescent="0.25">
      <c r="C268" s="1"/>
      <c r="D268" s="1"/>
      <c r="G268" s="1"/>
      <c r="H268" s="1"/>
      <c r="I268" s="1"/>
      <c r="J268" s="1"/>
    </row>
    <row r="269" spans="3:11" x14ac:dyDescent="0.25">
      <c r="C269" s="1"/>
      <c r="D269" s="1"/>
      <c r="G269" s="1"/>
      <c r="H269" s="1"/>
      <c r="I269" s="1"/>
      <c r="J269" s="1"/>
    </row>
    <row r="270" spans="3:11" x14ac:dyDescent="0.25">
      <c r="C270" s="1"/>
      <c r="D270" s="1"/>
      <c r="G270" s="1"/>
      <c r="H270" s="1"/>
      <c r="I270" s="1"/>
      <c r="J270" s="1"/>
    </row>
    <row r="271" spans="3:11" x14ac:dyDescent="0.25">
      <c r="C271" s="1"/>
      <c r="D271" s="1"/>
      <c r="G271" s="1"/>
      <c r="H271" s="1"/>
      <c r="I271" s="1"/>
      <c r="J271" s="1"/>
    </row>
    <row r="272" spans="3:11" x14ac:dyDescent="0.25">
      <c r="C272" s="1"/>
      <c r="D272" s="1"/>
      <c r="G272" s="1"/>
      <c r="H272" s="1"/>
      <c r="I272" s="1"/>
      <c r="J272" s="1"/>
    </row>
    <row r="273" spans="3:14" s="6" customFormat="1" x14ac:dyDescent="0.25">
      <c r="C273" s="1"/>
      <c r="D273" s="1"/>
      <c r="E273" s="2"/>
      <c r="F273" s="4"/>
      <c r="G273" s="1"/>
      <c r="N273" s="189"/>
    </row>
    <row r="274" spans="3:14" s="6" customFormat="1" x14ac:dyDescent="0.25">
      <c r="C274" s="1"/>
      <c r="D274" s="1"/>
      <c r="E274" s="2"/>
      <c r="F274" s="4"/>
      <c r="G274" s="1"/>
      <c r="N274" s="189"/>
    </row>
    <row r="275" spans="3:14" s="6" customFormat="1" x14ac:dyDescent="0.25">
      <c r="C275" s="1"/>
      <c r="D275" s="1"/>
      <c r="E275" s="2"/>
      <c r="F275" s="4"/>
      <c r="G275" s="1"/>
      <c r="N275" s="189"/>
    </row>
    <row r="276" spans="3:14" s="6" customFormat="1" x14ac:dyDescent="0.25">
      <c r="C276" s="1"/>
      <c r="D276" s="1"/>
      <c r="E276" s="2"/>
      <c r="F276" s="4"/>
      <c r="G276" s="1"/>
      <c r="N276" s="189"/>
    </row>
    <row r="277" spans="3:14" s="6" customFormat="1" x14ac:dyDescent="0.25">
      <c r="C277" s="1"/>
      <c r="D277" s="1"/>
      <c r="E277" s="2"/>
      <c r="F277" s="4"/>
      <c r="G277" s="1"/>
      <c r="N277" s="189"/>
    </row>
    <row r="278" spans="3:14" s="6" customFormat="1" x14ac:dyDescent="0.25">
      <c r="C278" s="1"/>
      <c r="D278" s="1"/>
      <c r="E278" s="2"/>
      <c r="F278" s="4"/>
      <c r="G278" s="1"/>
      <c r="N278" s="189"/>
    </row>
    <row r="279" spans="3:14" s="6" customFormat="1" x14ac:dyDescent="0.25">
      <c r="C279" s="1"/>
      <c r="D279" s="1"/>
      <c r="E279" s="2"/>
      <c r="F279" s="4"/>
      <c r="G279" s="1"/>
      <c r="N279" s="189"/>
    </row>
    <row r="280" spans="3:14" s="6" customFormat="1" x14ac:dyDescent="0.25">
      <c r="C280" s="1"/>
      <c r="D280" s="1"/>
      <c r="E280" s="2"/>
      <c r="F280" s="4"/>
      <c r="G280" s="1"/>
      <c r="N280" s="189"/>
    </row>
    <row r="281" spans="3:14" s="6" customFormat="1" x14ac:dyDescent="0.25">
      <c r="C281" s="1"/>
      <c r="D281" s="1"/>
      <c r="E281" s="2"/>
      <c r="F281" s="4"/>
      <c r="G281" s="1"/>
      <c r="N281" s="189"/>
    </row>
    <row r="282" spans="3:14" s="6" customFormat="1" x14ac:dyDescent="0.25">
      <c r="C282" s="1"/>
      <c r="D282" s="1"/>
      <c r="E282" s="2"/>
      <c r="F282" s="4"/>
      <c r="G282" s="1"/>
      <c r="N282" s="189"/>
    </row>
    <row r="283" spans="3:14" s="6" customFormat="1" x14ac:dyDescent="0.25">
      <c r="C283" s="1"/>
      <c r="D283" s="1"/>
      <c r="E283" s="2"/>
      <c r="F283" s="4"/>
      <c r="G283" s="1"/>
      <c r="N283" s="189"/>
    </row>
    <row r="284" spans="3:14" s="6" customFormat="1" x14ac:dyDescent="0.25">
      <c r="C284" s="1"/>
      <c r="D284" s="1"/>
      <c r="E284" s="2"/>
      <c r="F284" s="4"/>
      <c r="G284" s="1"/>
      <c r="N284" s="189"/>
    </row>
    <row r="285" spans="3:14" s="6" customFormat="1" x14ac:dyDescent="0.25">
      <c r="C285" s="1"/>
      <c r="D285" s="1"/>
      <c r="E285" s="2"/>
      <c r="F285" s="4"/>
      <c r="G285" s="1"/>
      <c r="N285" s="189"/>
    </row>
    <row r="286" spans="3:14" s="6" customFormat="1" x14ac:dyDescent="0.25">
      <c r="C286" s="1"/>
      <c r="D286" s="1"/>
      <c r="E286" s="2"/>
      <c r="F286" s="4"/>
      <c r="G286" s="1"/>
      <c r="N286" s="189"/>
    </row>
    <row r="287" spans="3:14" s="6" customFormat="1" x14ac:dyDescent="0.25">
      <c r="C287" s="1"/>
      <c r="D287" s="1"/>
      <c r="E287" s="2"/>
      <c r="F287" s="4"/>
      <c r="G287" s="1"/>
      <c r="N287" s="189"/>
    </row>
    <row r="288" spans="3:14" s="6" customFormat="1" x14ac:dyDescent="0.25">
      <c r="C288" s="1"/>
      <c r="D288" s="1"/>
      <c r="E288" s="2"/>
      <c r="F288" s="4"/>
      <c r="G288" s="1"/>
      <c r="N288" s="189"/>
    </row>
    <row r="289" spans="3:14" s="6" customFormat="1" x14ac:dyDescent="0.25">
      <c r="C289" s="1"/>
      <c r="D289" s="1"/>
      <c r="E289" s="2"/>
      <c r="F289" s="4"/>
      <c r="G289" s="1"/>
      <c r="N289" s="189"/>
    </row>
    <row r="290" spans="3:14" s="6" customFormat="1" x14ac:dyDescent="0.25">
      <c r="C290" s="1"/>
      <c r="D290" s="1"/>
      <c r="E290" s="2"/>
      <c r="F290" s="4"/>
      <c r="G290" s="1"/>
      <c r="N290" s="189"/>
    </row>
    <row r="291" spans="3:14" s="6" customFormat="1" x14ac:dyDescent="0.25">
      <c r="C291" s="1"/>
      <c r="D291" s="1"/>
      <c r="E291" s="2"/>
      <c r="F291" s="4"/>
      <c r="G291" s="1"/>
      <c r="N291" s="189"/>
    </row>
    <row r="292" spans="3:14" s="6" customFormat="1" x14ac:dyDescent="0.25">
      <c r="C292" s="1"/>
      <c r="D292" s="1"/>
      <c r="E292" s="2"/>
      <c r="F292" s="4"/>
      <c r="G292" s="1"/>
      <c r="N292" s="189"/>
    </row>
    <row r="293" spans="3:14" s="6" customFormat="1" x14ac:dyDescent="0.25">
      <c r="C293" s="1"/>
      <c r="D293" s="1"/>
      <c r="E293" s="2"/>
      <c r="F293" s="4"/>
      <c r="G293" s="1"/>
      <c r="N293" s="189"/>
    </row>
    <row r="294" spans="3:14" s="6" customFormat="1" x14ac:dyDescent="0.25">
      <c r="C294" s="1"/>
      <c r="D294" s="1"/>
      <c r="E294" s="2"/>
      <c r="F294" s="4"/>
      <c r="G294" s="1"/>
      <c r="N294" s="189"/>
    </row>
    <row r="295" spans="3:14" s="6" customFormat="1" x14ac:dyDescent="0.25">
      <c r="C295" s="1"/>
      <c r="D295" s="1"/>
      <c r="E295" s="2"/>
      <c r="F295" s="4"/>
      <c r="G295" s="1"/>
      <c r="N295" s="189"/>
    </row>
    <row r="296" spans="3:14" s="6" customFormat="1" x14ac:dyDescent="0.25">
      <c r="C296" s="1"/>
      <c r="D296" s="1"/>
      <c r="E296" s="2"/>
      <c r="F296" s="4"/>
      <c r="G296" s="1"/>
      <c r="N296" s="189"/>
    </row>
    <row r="297" spans="3:14" s="6" customFormat="1" x14ac:dyDescent="0.25">
      <c r="C297" s="1"/>
      <c r="D297" s="1"/>
      <c r="E297" s="2"/>
      <c r="F297" s="4"/>
      <c r="G297" s="1"/>
      <c r="N297" s="189"/>
    </row>
    <row r="298" spans="3:14" s="6" customFormat="1" x14ac:dyDescent="0.25">
      <c r="C298" s="1"/>
      <c r="D298" s="1"/>
      <c r="E298" s="2"/>
      <c r="F298" s="4"/>
      <c r="G298" s="1"/>
      <c r="N298" s="189"/>
    </row>
    <row r="299" spans="3:14" s="6" customFormat="1" x14ac:dyDescent="0.25">
      <c r="C299" s="1"/>
      <c r="D299" s="1"/>
      <c r="E299" s="2"/>
      <c r="F299" s="4"/>
      <c r="G299" s="1"/>
      <c r="N299" s="189"/>
    </row>
    <row r="300" spans="3:14" s="6" customFormat="1" x14ac:dyDescent="0.25">
      <c r="C300" s="1"/>
      <c r="D300" s="1"/>
      <c r="E300" s="2"/>
      <c r="F300" s="4"/>
      <c r="G300" s="1"/>
      <c r="N300" s="189"/>
    </row>
    <row r="301" spans="3:14" s="6" customFormat="1" x14ac:dyDescent="0.25">
      <c r="C301" s="1"/>
      <c r="D301" s="1"/>
      <c r="E301" s="2"/>
      <c r="F301" s="4"/>
      <c r="G301" s="1"/>
      <c r="N301" s="189"/>
    </row>
    <row r="302" spans="3:14" s="6" customFormat="1" x14ac:dyDescent="0.25">
      <c r="C302" s="1"/>
      <c r="D302" s="1"/>
      <c r="E302" s="2"/>
      <c r="F302" s="4"/>
      <c r="G302" s="1"/>
      <c r="N302" s="189"/>
    </row>
    <row r="303" spans="3:14" s="6" customFormat="1" x14ac:dyDescent="0.25">
      <c r="C303" s="1"/>
      <c r="D303" s="1"/>
      <c r="E303" s="2"/>
      <c r="F303" s="4"/>
      <c r="G303" s="1"/>
      <c r="N303" s="189"/>
    </row>
    <row r="304" spans="3:14" s="6" customFormat="1" x14ac:dyDescent="0.25">
      <c r="C304" s="1"/>
      <c r="D304" s="1"/>
      <c r="E304" s="2"/>
      <c r="F304" s="4"/>
      <c r="G304" s="1"/>
      <c r="N304" s="189"/>
    </row>
    <row r="305" spans="3:14" s="6" customFormat="1" x14ac:dyDescent="0.25">
      <c r="C305" s="1"/>
      <c r="D305" s="1"/>
      <c r="E305" s="2"/>
      <c r="F305" s="4"/>
      <c r="G305" s="1"/>
      <c r="N305" s="189"/>
    </row>
    <row r="306" spans="3:14" s="6" customFormat="1" x14ac:dyDescent="0.25">
      <c r="C306" s="1"/>
      <c r="D306" s="1"/>
      <c r="E306" s="2"/>
      <c r="F306" s="4"/>
      <c r="G306" s="1"/>
      <c r="N306" s="189"/>
    </row>
    <row r="307" spans="3:14" s="6" customFormat="1" x14ac:dyDescent="0.25">
      <c r="C307" s="1"/>
      <c r="D307" s="1"/>
      <c r="E307" s="2"/>
      <c r="F307" s="4"/>
      <c r="G307" s="1"/>
      <c r="N307" s="189"/>
    </row>
    <row r="308" spans="3:14" s="6" customFormat="1" x14ac:dyDescent="0.25">
      <c r="C308" s="1"/>
      <c r="D308" s="1"/>
      <c r="E308" s="2"/>
      <c r="F308" s="4"/>
      <c r="G308" s="1"/>
      <c r="N308" s="189"/>
    </row>
    <row r="309" spans="3:14" s="6" customFormat="1" x14ac:dyDescent="0.25">
      <c r="C309" s="1"/>
      <c r="D309" s="1"/>
      <c r="E309" s="2"/>
      <c r="F309" s="4"/>
      <c r="G309" s="1"/>
      <c r="N309" s="189"/>
    </row>
    <row r="310" spans="3:14" s="6" customFormat="1" x14ac:dyDescent="0.25">
      <c r="C310" s="1"/>
      <c r="D310" s="1"/>
      <c r="E310" s="2"/>
      <c r="F310" s="4"/>
      <c r="G310" s="1"/>
      <c r="N310" s="189"/>
    </row>
    <row r="311" spans="3:14" s="6" customFormat="1" x14ac:dyDescent="0.25">
      <c r="C311" s="1"/>
      <c r="D311" s="1"/>
      <c r="E311" s="2"/>
      <c r="F311" s="4"/>
      <c r="G311" s="1"/>
      <c r="N311" s="189"/>
    </row>
    <row r="312" spans="3:14" s="6" customFormat="1" x14ac:dyDescent="0.25">
      <c r="C312" s="1"/>
      <c r="D312" s="1"/>
      <c r="E312" s="2"/>
      <c r="F312" s="4"/>
      <c r="G312" s="1"/>
      <c r="N312" s="189"/>
    </row>
    <row r="313" spans="3:14" s="6" customFormat="1" x14ac:dyDescent="0.25">
      <c r="C313" s="1"/>
      <c r="D313" s="1"/>
      <c r="E313" s="2"/>
      <c r="F313" s="4"/>
      <c r="G313" s="1"/>
      <c r="N313" s="189"/>
    </row>
    <row r="314" spans="3:14" s="6" customFormat="1" x14ac:dyDescent="0.25">
      <c r="C314" s="1"/>
      <c r="D314" s="1"/>
      <c r="E314" s="2"/>
      <c r="F314" s="4"/>
      <c r="G314" s="1"/>
      <c r="N314" s="189"/>
    </row>
    <row r="315" spans="3:14" s="6" customFormat="1" x14ac:dyDescent="0.25">
      <c r="C315" s="1"/>
      <c r="D315" s="1"/>
      <c r="E315" s="2"/>
      <c r="F315" s="4"/>
      <c r="G315" s="1"/>
      <c r="N315" s="189"/>
    </row>
    <row r="316" spans="3:14" s="6" customFormat="1" x14ac:dyDescent="0.25">
      <c r="C316" s="1"/>
      <c r="D316" s="1"/>
      <c r="E316" s="2"/>
      <c r="F316" s="4"/>
      <c r="G316" s="1"/>
      <c r="N316" s="189"/>
    </row>
    <row r="317" spans="3:14" s="6" customFormat="1" x14ac:dyDescent="0.25">
      <c r="C317" s="1"/>
      <c r="D317" s="1"/>
      <c r="E317" s="2"/>
      <c r="F317" s="4"/>
      <c r="G317" s="1"/>
      <c r="N317" s="189"/>
    </row>
    <row r="318" spans="3:14" s="6" customFormat="1" x14ac:dyDescent="0.25">
      <c r="C318" s="1"/>
      <c r="D318" s="1"/>
      <c r="E318" s="2"/>
      <c r="F318" s="4"/>
      <c r="G318" s="1"/>
      <c r="N318" s="189"/>
    </row>
    <row r="319" spans="3:14" s="6" customFormat="1" x14ac:dyDescent="0.25">
      <c r="C319" s="1"/>
      <c r="D319" s="1"/>
      <c r="E319" s="2"/>
      <c r="F319" s="4"/>
      <c r="G319" s="1"/>
      <c r="N319" s="189"/>
    </row>
    <row r="320" spans="3:14" s="6" customFormat="1" x14ac:dyDescent="0.25">
      <c r="C320" s="1"/>
      <c r="D320" s="1"/>
      <c r="E320" s="2"/>
      <c r="F320" s="4"/>
      <c r="G320" s="1"/>
      <c r="N320" s="189"/>
    </row>
    <row r="321" spans="3:14" s="6" customFormat="1" x14ac:dyDescent="0.25">
      <c r="C321" s="1"/>
      <c r="D321" s="1"/>
      <c r="E321" s="2"/>
      <c r="F321" s="4"/>
      <c r="G321" s="1"/>
      <c r="N321" s="189"/>
    </row>
    <row r="322" spans="3:14" s="6" customFormat="1" x14ac:dyDescent="0.25">
      <c r="C322" s="1"/>
      <c r="D322" s="1"/>
      <c r="E322" s="2"/>
      <c r="F322" s="4"/>
      <c r="G322" s="1"/>
      <c r="N322" s="189"/>
    </row>
    <row r="323" spans="3:14" s="6" customFormat="1" x14ac:dyDescent="0.25">
      <c r="C323" s="1"/>
      <c r="D323" s="1"/>
      <c r="E323" s="2"/>
      <c r="F323" s="4"/>
      <c r="G323" s="1"/>
      <c r="N323" s="189"/>
    </row>
    <row r="324" spans="3:14" s="6" customFormat="1" x14ac:dyDescent="0.25">
      <c r="C324" s="1"/>
      <c r="D324" s="1"/>
      <c r="E324" s="2"/>
      <c r="F324" s="4"/>
      <c r="G324" s="1"/>
      <c r="N324" s="189"/>
    </row>
    <row r="325" spans="3:14" s="6" customFormat="1" x14ac:dyDescent="0.25">
      <c r="C325" s="1"/>
      <c r="D325" s="1"/>
      <c r="E325" s="2"/>
      <c r="F325" s="4"/>
      <c r="G325" s="1"/>
      <c r="N325" s="189"/>
    </row>
    <row r="326" spans="3:14" s="6" customFormat="1" x14ac:dyDescent="0.25">
      <c r="C326" s="1"/>
      <c r="D326" s="1"/>
      <c r="E326" s="2"/>
      <c r="F326" s="4"/>
      <c r="G326" s="1"/>
      <c r="N326" s="189"/>
    </row>
    <row r="327" spans="3:14" s="6" customFormat="1" x14ac:dyDescent="0.25">
      <c r="C327" s="1"/>
      <c r="D327" s="1"/>
      <c r="E327" s="2"/>
      <c r="F327" s="4"/>
      <c r="G327" s="1"/>
      <c r="N327" s="189"/>
    </row>
    <row r="328" spans="3:14" s="6" customFormat="1" x14ac:dyDescent="0.25">
      <c r="C328" s="1"/>
      <c r="D328" s="1"/>
      <c r="E328" s="2"/>
      <c r="F328" s="4"/>
      <c r="G328" s="1"/>
      <c r="N328" s="189"/>
    </row>
    <row r="329" spans="3:14" s="6" customFormat="1" x14ac:dyDescent="0.25">
      <c r="C329" s="1"/>
      <c r="D329" s="1"/>
      <c r="E329" s="2"/>
      <c r="F329" s="4"/>
      <c r="G329" s="1"/>
      <c r="N329" s="189"/>
    </row>
    <row r="330" spans="3:14" s="6" customFormat="1" x14ac:dyDescent="0.25">
      <c r="C330" s="1"/>
      <c r="D330" s="1"/>
      <c r="E330" s="2"/>
      <c r="F330" s="4"/>
      <c r="G330" s="1"/>
      <c r="N330" s="189"/>
    </row>
    <row r="331" spans="3:14" s="6" customFormat="1" x14ac:dyDescent="0.25">
      <c r="C331" s="1"/>
      <c r="D331" s="1"/>
      <c r="E331" s="2"/>
      <c r="F331" s="4"/>
      <c r="G331" s="1"/>
      <c r="N331" s="189"/>
    </row>
    <row r="332" spans="3:14" s="6" customFormat="1" x14ac:dyDescent="0.25">
      <c r="C332" s="1"/>
      <c r="D332" s="1"/>
      <c r="E332" s="2"/>
      <c r="F332" s="4"/>
      <c r="G332" s="1"/>
      <c r="N332" s="189"/>
    </row>
    <row r="333" spans="3:14" s="6" customFormat="1" x14ac:dyDescent="0.25">
      <c r="C333" s="1"/>
      <c r="D333" s="1"/>
      <c r="E333" s="2"/>
      <c r="F333" s="4"/>
      <c r="G333" s="1"/>
      <c r="N333" s="189"/>
    </row>
    <row r="334" spans="3:14" s="6" customFormat="1" x14ac:dyDescent="0.25">
      <c r="C334" s="1"/>
      <c r="D334" s="1"/>
      <c r="E334" s="2"/>
      <c r="F334" s="4"/>
      <c r="G334" s="1"/>
      <c r="N334" s="189"/>
    </row>
    <row r="335" spans="3:14" s="6" customFormat="1" x14ac:dyDescent="0.25">
      <c r="C335" s="1"/>
      <c r="D335" s="1"/>
      <c r="E335" s="2"/>
      <c r="F335" s="4"/>
      <c r="G335" s="1"/>
      <c r="N335" s="189"/>
    </row>
    <row r="336" spans="3:14" s="6" customFormat="1" x14ac:dyDescent="0.25">
      <c r="C336" s="1"/>
      <c r="D336" s="1"/>
      <c r="E336" s="2"/>
      <c r="F336" s="4"/>
      <c r="G336" s="1"/>
      <c r="N336" s="189"/>
    </row>
    <row r="337" spans="3:14" s="6" customFormat="1" x14ac:dyDescent="0.25">
      <c r="C337" s="1"/>
      <c r="D337" s="1"/>
      <c r="E337" s="2"/>
      <c r="F337" s="4"/>
      <c r="G337" s="1"/>
      <c r="N337" s="189"/>
    </row>
    <row r="338" spans="3:14" s="6" customFormat="1" x14ac:dyDescent="0.25">
      <c r="C338" s="1"/>
      <c r="D338" s="1"/>
      <c r="E338" s="2"/>
      <c r="F338" s="4"/>
      <c r="G338" s="1"/>
      <c r="N338" s="189"/>
    </row>
    <row r="339" spans="3:14" s="6" customFormat="1" x14ac:dyDescent="0.25">
      <c r="C339" s="1"/>
      <c r="D339" s="1"/>
      <c r="E339" s="2"/>
      <c r="F339" s="4"/>
      <c r="G339" s="1"/>
      <c r="N339" s="189"/>
    </row>
    <row r="340" spans="3:14" s="6" customFormat="1" x14ac:dyDescent="0.25">
      <c r="C340" s="1"/>
      <c r="D340" s="1"/>
      <c r="E340" s="2"/>
      <c r="F340" s="4"/>
      <c r="G340" s="1"/>
      <c r="N340" s="189"/>
    </row>
    <row r="341" spans="3:14" s="6" customFormat="1" x14ac:dyDescent="0.25">
      <c r="C341" s="1"/>
      <c r="D341" s="1"/>
      <c r="E341" s="2"/>
      <c r="F341" s="4"/>
      <c r="G341" s="1"/>
      <c r="N341" s="189"/>
    </row>
    <row r="342" spans="3:14" s="6" customFormat="1" x14ac:dyDescent="0.25">
      <c r="C342" s="1"/>
      <c r="D342" s="1"/>
      <c r="E342" s="2"/>
      <c r="F342" s="4"/>
      <c r="G342" s="1"/>
      <c r="N342" s="189"/>
    </row>
    <row r="343" spans="3:14" s="6" customFormat="1" x14ac:dyDescent="0.25">
      <c r="C343" s="1"/>
      <c r="D343" s="1"/>
      <c r="E343" s="2"/>
      <c r="F343" s="4"/>
      <c r="G343" s="1"/>
      <c r="N343" s="189"/>
    </row>
    <row r="344" spans="3:14" s="6" customFormat="1" x14ac:dyDescent="0.25">
      <c r="C344" s="1"/>
      <c r="D344" s="1"/>
      <c r="E344" s="2"/>
      <c r="F344" s="4"/>
      <c r="G344" s="1"/>
      <c r="N344" s="189"/>
    </row>
    <row r="345" spans="3:14" s="6" customFormat="1" x14ac:dyDescent="0.25">
      <c r="C345" s="1"/>
      <c r="D345" s="1"/>
      <c r="E345" s="2"/>
      <c r="F345" s="4"/>
      <c r="G345" s="1"/>
      <c r="N345" s="189"/>
    </row>
    <row r="346" spans="3:14" s="6" customFormat="1" x14ac:dyDescent="0.25">
      <c r="C346" s="1"/>
      <c r="D346" s="1"/>
      <c r="E346" s="2"/>
      <c r="F346" s="4"/>
      <c r="G346" s="1"/>
      <c r="N346" s="189"/>
    </row>
    <row r="347" spans="3:14" s="6" customFormat="1" x14ac:dyDescent="0.25">
      <c r="C347" s="1"/>
      <c r="D347" s="1"/>
      <c r="E347" s="2"/>
      <c r="F347" s="4"/>
      <c r="G347" s="1"/>
      <c r="N347" s="189"/>
    </row>
    <row r="348" spans="3:14" s="6" customFormat="1" x14ac:dyDescent="0.25">
      <c r="C348" s="1"/>
      <c r="D348" s="1"/>
      <c r="E348" s="2"/>
      <c r="F348" s="4"/>
      <c r="G348" s="1"/>
      <c r="N348" s="189"/>
    </row>
    <row r="349" spans="3:14" s="6" customFormat="1" x14ac:dyDescent="0.25">
      <c r="C349" s="1"/>
      <c r="D349" s="1"/>
      <c r="E349" s="2"/>
      <c r="F349" s="4"/>
      <c r="G349" s="1"/>
      <c r="N349" s="189"/>
    </row>
    <row r="350" spans="3:14" s="6" customFormat="1" x14ac:dyDescent="0.25">
      <c r="C350" s="1"/>
      <c r="D350" s="1"/>
      <c r="E350" s="2"/>
      <c r="F350" s="4"/>
      <c r="G350" s="1"/>
      <c r="N350" s="189"/>
    </row>
    <row r="351" spans="3:14" s="6" customFormat="1" x14ac:dyDescent="0.25">
      <c r="C351" s="1"/>
      <c r="D351" s="1"/>
      <c r="E351" s="2"/>
      <c r="F351" s="4"/>
      <c r="G351" s="1"/>
      <c r="N351" s="189"/>
    </row>
    <row r="352" spans="3:14" s="6" customFormat="1" x14ac:dyDescent="0.25">
      <c r="C352" s="1"/>
      <c r="D352" s="1"/>
      <c r="E352" s="2"/>
      <c r="F352" s="4"/>
      <c r="G352" s="1"/>
      <c r="N352" s="189"/>
    </row>
    <row r="353" spans="3:14" s="6" customFormat="1" x14ac:dyDescent="0.25">
      <c r="C353" s="1"/>
      <c r="D353" s="1"/>
      <c r="E353" s="2"/>
      <c r="F353" s="4"/>
      <c r="G353" s="1"/>
      <c r="N353" s="189"/>
    </row>
    <row r="354" spans="3:14" s="6" customFormat="1" x14ac:dyDescent="0.25">
      <c r="C354" s="1"/>
      <c r="D354" s="1"/>
      <c r="E354" s="2"/>
      <c r="F354" s="4"/>
      <c r="G354" s="1"/>
      <c r="N354" s="189"/>
    </row>
    <row r="355" spans="3:14" s="6" customFormat="1" x14ac:dyDescent="0.25">
      <c r="C355" s="1"/>
      <c r="D355" s="1"/>
      <c r="E355" s="2"/>
      <c r="F355" s="4"/>
      <c r="G355" s="1"/>
      <c r="N355" s="189"/>
    </row>
    <row r="356" spans="3:14" s="6" customFormat="1" x14ac:dyDescent="0.25">
      <c r="C356" s="1"/>
      <c r="D356" s="1"/>
      <c r="E356" s="2"/>
      <c r="F356" s="4"/>
      <c r="G356" s="1"/>
      <c r="N356" s="189"/>
    </row>
    <row r="357" spans="3:14" s="6" customFormat="1" x14ac:dyDescent="0.25">
      <c r="C357" s="1"/>
      <c r="D357" s="1"/>
      <c r="E357" s="2"/>
      <c r="F357" s="4"/>
      <c r="G357" s="1"/>
      <c r="N357" s="189"/>
    </row>
    <row r="358" spans="3:14" s="6" customFormat="1" x14ac:dyDescent="0.25">
      <c r="C358" s="1"/>
      <c r="D358" s="1"/>
      <c r="E358" s="2"/>
      <c r="F358" s="4"/>
      <c r="G358" s="1"/>
      <c r="N358" s="189"/>
    </row>
    <row r="359" spans="3:14" s="6" customFormat="1" x14ac:dyDescent="0.25">
      <c r="C359" s="1"/>
      <c r="D359" s="1"/>
      <c r="E359" s="2"/>
      <c r="F359" s="4"/>
      <c r="G359" s="1"/>
      <c r="N359" s="189"/>
    </row>
    <row r="360" spans="3:14" s="6" customFormat="1" x14ac:dyDescent="0.25">
      <c r="C360" s="1"/>
      <c r="D360" s="1"/>
      <c r="E360" s="2"/>
      <c r="F360" s="4"/>
      <c r="G360" s="1"/>
      <c r="N360" s="189"/>
    </row>
    <row r="361" spans="3:14" s="6" customFormat="1" x14ac:dyDescent="0.25">
      <c r="C361" s="1"/>
      <c r="D361" s="1"/>
      <c r="E361" s="2"/>
      <c r="F361" s="4"/>
      <c r="G361" s="1"/>
      <c r="N361" s="189"/>
    </row>
    <row r="362" spans="3:14" s="6" customFormat="1" x14ac:dyDescent="0.25">
      <c r="C362" s="1"/>
      <c r="D362" s="1"/>
      <c r="E362" s="2"/>
      <c r="F362" s="4"/>
      <c r="G362" s="1"/>
      <c r="N362" s="189"/>
    </row>
    <row r="363" spans="3:14" s="6" customFormat="1" x14ac:dyDescent="0.25">
      <c r="C363" s="1"/>
      <c r="D363" s="1"/>
      <c r="E363" s="2"/>
      <c r="F363" s="4"/>
      <c r="G363" s="1"/>
      <c r="N363" s="189"/>
    </row>
    <row r="364" spans="3:14" s="6" customFormat="1" x14ac:dyDescent="0.25">
      <c r="C364" s="1"/>
      <c r="D364" s="1"/>
      <c r="E364" s="2"/>
      <c r="F364" s="4"/>
      <c r="G364" s="1"/>
      <c r="N364" s="189"/>
    </row>
    <row r="365" spans="3:14" s="6" customFormat="1" x14ac:dyDescent="0.25">
      <c r="C365" s="1"/>
      <c r="D365" s="1"/>
      <c r="E365" s="2"/>
      <c r="F365" s="4"/>
      <c r="G365" s="1"/>
      <c r="N365" s="189"/>
    </row>
    <row r="366" spans="3:14" s="6" customFormat="1" x14ac:dyDescent="0.25">
      <c r="C366" s="1"/>
      <c r="D366" s="1"/>
      <c r="E366" s="2"/>
      <c r="F366" s="4"/>
      <c r="G366" s="1"/>
      <c r="N366" s="189"/>
    </row>
    <row r="367" spans="3:14" s="6" customFormat="1" x14ac:dyDescent="0.25">
      <c r="C367" s="1"/>
      <c r="D367" s="1"/>
      <c r="E367" s="2"/>
      <c r="F367" s="4"/>
      <c r="G367" s="1"/>
      <c r="N367" s="189"/>
    </row>
    <row r="368" spans="3:14" s="6" customFormat="1" x14ac:dyDescent="0.25">
      <c r="C368" s="1"/>
      <c r="D368" s="1"/>
      <c r="E368" s="2"/>
      <c r="F368" s="4"/>
      <c r="G368" s="1"/>
      <c r="N368" s="189"/>
    </row>
    <row r="369" spans="3:14" s="6" customFormat="1" x14ac:dyDescent="0.25">
      <c r="C369" s="1"/>
      <c r="D369" s="1"/>
      <c r="E369" s="2"/>
      <c r="F369" s="4"/>
      <c r="G369" s="1"/>
      <c r="N369" s="189"/>
    </row>
    <row r="370" spans="3:14" s="6" customFormat="1" x14ac:dyDescent="0.25">
      <c r="C370" s="1"/>
      <c r="D370" s="1"/>
      <c r="E370" s="2"/>
      <c r="F370" s="4"/>
      <c r="G370" s="1"/>
      <c r="N370" s="189"/>
    </row>
    <row r="371" spans="3:14" s="6" customFormat="1" x14ac:dyDescent="0.25">
      <c r="C371" s="1"/>
      <c r="D371" s="1"/>
      <c r="E371" s="2"/>
      <c r="F371" s="4"/>
      <c r="G371" s="1"/>
      <c r="N371" s="189"/>
    </row>
    <row r="372" spans="3:14" s="6" customFormat="1" x14ac:dyDescent="0.25">
      <c r="C372" s="1"/>
      <c r="D372" s="1"/>
      <c r="E372" s="2"/>
      <c r="F372" s="4"/>
      <c r="G372" s="1"/>
      <c r="N372" s="189"/>
    </row>
    <row r="373" spans="3:14" s="6" customFormat="1" x14ac:dyDescent="0.25">
      <c r="C373" s="1"/>
      <c r="D373" s="1"/>
      <c r="E373" s="2"/>
      <c r="F373" s="4"/>
      <c r="G373" s="1"/>
      <c r="N373" s="189"/>
    </row>
    <row r="374" spans="3:14" s="6" customFormat="1" x14ac:dyDescent="0.25">
      <c r="C374" s="1"/>
      <c r="D374" s="1"/>
      <c r="E374" s="2"/>
      <c r="F374" s="4"/>
      <c r="G374" s="1"/>
      <c r="N374" s="189"/>
    </row>
    <row r="375" spans="3:14" s="6" customFormat="1" x14ac:dyDescent="0.25">
      <c r="C375" s="1"/>
      <c r="D375" s="1"/>
      <c r="E375" s="2"/>
      <c r="F375" s="4"/>
      <c r="G375" s="1"/>
      <c r="N375" s="189"/>
    </row>
    <row r="376" spans="3:14" s="6" customFormat="1" x14ac:dyDescent="0.25">
      <c r="C376" s="1"/>
      <c r="D376" s="1"/>
      <c r="E376" s="2"/>
      <c r="F376" s="4"/>
      <c r="G376" s="1"/>
      <c r="N376" s="189"/>
    </row>
    <row r="377" spans="3:14" s="6" customFormat="1" x14ac:dyDescent="0.25">
      <c r="C377" s="1"/>
      <c r="D377" s="1"/>
      <c r="E377" s="2"/>
      <c r="F377" s="4"/>
      <c r="G377" s="1"/>
      <c r="N377" s="189"/>
    </row>
    <row r="378" spans="3:14" s="6" customFormat="1" x14ac:dyDescent="0.25">
      <c r="C378" s="1"/>
      <c r="D378" s="1"/>
      <c r="E378" s="2"/>
      <c r="F378" s="4"/>
      <c r="G378" s="1"/>
      <c r="N378" s="189"/>
    </row>
    <row r="379" spans="3:14" s="6" customFormat="1" x14ac:dyDescent="0.25">
      <c r="C379" s="1"/>
      <c r="D379" s="1"/>
      <c r="E379" s="2"/>
      <c r="F379" s="4"/>
      <c r="G379" s="1"/>
      <c r="N379" s="189"/>
    </row>
    <row r="380" spans="3:14" s="6" customFormat="1" x14ac:dyDescent="0.25">
      <c r="C380" s="1"/>
      <c r="D380" s="1"/>
      <c r="E380" s="2"/>
      <c r="F380" s="4"/>
      <c r="G380" s="1"/>
      <c r="N380" s="189"/>
    </row>
    <row r="381" spans="3:14" s="6" customFormat="1" x14ac:dyDescent="0.25">
      <c r="C381" s="1"/>
      <c r="D381" s="1"/>
      <c r="E381" s="2"/>
      <c r="F381" s="4"/>
      <c r="G381" s="1"/>
      <c r="N381" s="189"/>
    </row>
    <row r="382" spans="3:14" s="6" customFormat="1" x14ac:dyDescent="0.25">
      <c r="C382" s="1"/>
      <c r="D382" s="1"/>
      <c r="E382" s="2"/>
      <c r="F382" s="4"/>
      <c r="G382" s="1"/>
      <c r="N382" s="189"/>
    </row>
    <row r="383" spans="3:14" s="6" customFormat="1" x14ac:dyDescent="0.25">
      <c r="C383" s="1"/>
      <c r="D383" s="1"/>
      <c r="E383" s="2"/>
      <c r="F383" s="4"/>
      <c r="G383" s="1"/>
      <c r="N383" s="189"/>
    </row>
    <row r="384" spans="3:14" s="6" customFormat="1" x14ac:dyDescent="0.25">
      <c r="C384" s="1"/>
      <c r="D384" s="1"/>
      <c r="E384" s="2"/>
      <c r="F384" s="4"/>
      <c r="G384" s="1"/>
      <c r="N384" s="189"/>
    </row>
    <row r="385" spans="3:14" s="6" customFormat="1" x14ac:dyDescent="0.25">
      <c r="C385" s="1"/>
      <c r="D385" s="1"/>
      <c r="E385" s="2"/>
      <c r="F385" s="4"/>
      <c r="G385" s="1"/>
      <c r="N385" s="189"/>
    </row>
    <row r="386" spans="3:14" s="6" customFormat="1" x14ac:dyDescent="0.25">
      <c r="C386" s="1"/>
      <c r="D386" s="1"/>
      <c r="E386" s="2"/>
      <c r="F386" s="4"/>
      <c r="G386" s="1"/>
      <c r="N386" s="189"/>
    </row>
    <row r="387" spans="3:14" s="6" customFormat="1" x14ac:dyDescent="0.25">
      <c r="C387" s="1"/>
      <c r="D387" s="1"/>
      <c r="E387" s="2"/>
      <c r="F387" s="4"/>
      <c r="G387" s="1"/>
      <c r="N387" s="189"/>
    </row>
    <row r="388" spans="3:14" s="6" customFormat="1" x14ac:dyDescent="0.25">
      <c r="C388" s="1"/>
      <c r="D388" s="1"/>
      <c r="E388" s="2"/>
      <c r="F388" s="4"/>
      <c r="G388" s="1"/>
      <c r="N388" s="189"/>
    </row>
    <row r="389" spans="3:14" s="6" customFormat="1" x14ac:dyDescent="0.25">
      <c r="C389" s="1"/>
      <c r="D389" s="1"/>
      <c r="E389" s="2"/>
      <c r="F389" s="4"/>
      <c r="G389" s="1"/>
      <c r="N389" s="189"/>
    </row>
    <row r="390" spans="3:14" s="6" customFormat="1" x14ac:dyDescent="0.25">
      <c r="C390" s="1"/>
      <c r="D390" s="1"/>
      <c r="E390" s="2"/>
      <c r="F390" s="4"/>
      <c r="G390" s="1"/>
      <c r="N390" s="189"/>
    </row>
    <row r="391" spans="3:14" s="6" customFormat="1" x14ac:dyDescent="0.25">
      <c r="C391" s="1"/>
      <c r="D391" s="1"/>
      <c r="E391" s="2"/>
      <c r="F391" s="4"/>
      <c r="G391" s="1"/>
      <c r="N391" s="189"/>
    </row>
    <row r="392" spans="3:14" s="6" customFormat="1" x14ac:dyDescent="0.25">
      <c r="C392" s="1"/>
      <c r="D392" s="1"/>
      <c r="E392" s="2"/>
      <c r="F392" s="4"/>
      <c r="G392" s="1"/>
      <c r="N392" s="189"/>
    </row>
    <row r="393" spans="3:14" s="6" customFormat="1" x14ac:dyDescent="0.25">
      <c r="C393" s="1"/>
      <c r="D393" s="1"/>
      <c r="E393" s="2"/>
      <c r="F393" s="4"/>
      <c r="G393" s="1"/>
      <c r="N393" s="189"/>
    </row>
    <row r="394" spans="3:14" s="6" customFormat="1" x14ac:dyDescent="0.25">
      <c r="C394" s="1"/>
      <c r="D394" s="1"/>
      <c r="E394" s="2"/>
      <c r="F394" s="4"/>
      <c r="G394" s="1"/>
      <c r="N394" s="189"/>
    </row>
    <row r="395" spans="3:14" s="6" customFormat="1" x14ac:dyDescent="0.25">
      <c r="C395" s="1"/>
      <c r="D395" s="1"/>
      <c r="E395" s="2"/>
      <c r="F395" s="4"/>
      <c r="G395" s="1"/>
      <c r="N395" s="189"/>
    </row>
    <row r="396" spans="3:14" s="6" customFormat="1" x14ac:dyDescent="0.25">
      <c r="C396" s="1"/>
      <c r="D396" s="1"/>
      <c r="E396" s="2"/>
      <c r="F396" s="4"/>
      <c r="G396" s="1"/>
      <c r="N396" s="189"/>
    </row>
    <row r="397" spans="3:14" s="6" customFormat="1" x14ac:dyDescent="0.25">
      <c r="C397" s="1"/>
      <c r="D397" s="1"/>
      <c r="E397" s="2"/>
      <c r="F397" s="4"/>
      <c r="G397" s="1"/>
      <c r="N397" s="189"/>
    </row>
    <row r="398" spans="3:14" s="6" customFormat="1" x14ac:dyDescent="0.25">
      <c r="C398" s="1"/>
      <c r="D398" s="1"/>
      <c r="E398" s="2"/>
      <c r="F398" s="4"/>
      <c r="G398" s="1"/>
      <c r="N398" s="189"/>
    </row>
    <row r="399" spans="3:14" s="6" customFormat="1" x14ac:dyDescent="0.25">
      <c r="C399" s="1"/>
      <c r="D399" s="1"/>
      <c r="E399" s="2"/>
      <c r="F399" s="4"/>
      <c r="G399" s="1"/>
      <c r="N399" s="189"/>
    </row>
    <row r="400" spans="3:14" s="6" customFormat="1" x14ac:dyDescent="0.25">
      <c r="C400" s="1"/>
      <c r="D400" s="1"/>
      <c r="E400" s="2"/>
      <c r="F400" s="4"/>
      <c r="G400" s="1"/>
      <c r="N400" s="189"/>
    </row>
    <row r="401" spans="3:14" s="6" customFormat="1" x14ac:dyDescent="0.25">
      <c r="C401" s="1"/>
      <c r="D401" s="1"/>
      <c r="E401" s="2"/>
      <c r="F401" s="4"/>
      <c r="G401" s="1"/>
      <c r="N401" s="189"/>
    </row>
    <row r="402" spans="3:14" s="6" customFormat="1" x14ac:dyDescent="0.25">
      <c r="C402" s="1"/>
      <c r="D402" s="1"/>
      <c r="E402" s="2"/>
      <c r="F402" s="4"/>
      <c r="G402" s="1"/>
      <c r="N402" s="189"/>
    </row>
    <row r="403" spans="3:14" s="6" customFormat="1" x14ac:dyDescent="0.25">
      <c r="C403" s="1"/>
      <c r="D403" s="1"/>
      <c r="E403" s="2"/>
      <c r="F403" s="4"/>
      <c r="G403" s="1"/>
      <c r="N403" s="189"/>
    </row>
    <row r="404" spans="3:14" s="6" customFormat="1" x14ac:dyDescent="0.25">
      <c r="C404" s="1"/>
      <c r="D404" s="1"/>
      <c r="E404" s="2"/>
      <c r="F404" s="4"/>
      <c r="G404" s="1"/>
      <c r="N404" s="189"/>
    </row>
    <row r="405" spans="3:14" s="6" customFormat="1" x14ac:dyDescent="0.25">
      <c r="C405" s="1"/>
      <c r="D405" s="1"/>
      <c r="E405" s="2"/>
      <c r="F405" s="4"/>
      <c r="G405" s="1"/>
      <c r="N405" s="189"/>
    </row>
    <row r="406" spans="3:14" s="6" customFormat="1" x14ac:dyDescent="0.25">
      <c r="C406" s="1"/>
      <c r="D406" s="1"/>
      <c r="E406" s="2"/>
      <c r="F406" s="4"/>
      <c r="G406" s="1"/>
      <c r="N406" s="189"/>
    </row>
    <row r="407" spans="3:14" s="6" customFormat="1" x14ac:dyDescent="0.25">
      <c r="C407" s="1"/>
      <c r="D407" s="1"/>
      <c r="E407" s="2"/>
      <c r="F407" s="4"/>
      <c r="G407" s="1"/>
      <c r="N407" s="189"/>
    </row>
    <row r="408" spans="3:14" s="6" customFormat="1" x14ac:dyDescent="0.25">
      <c r="C408" s="1"/>
      <c r="D408" s="1"/>
      <c r="E408" s="2"/>
      <c r="F408" s="4"/>
      <c r="G408" s="1"/>
      <c r="N408" s="189"/>
    </row>
    <row r="409" spans="3:14" s="6" customFormat="1" x14ac:dyDescent="0.25">
      <c r="C409" s="1"/>
      <c r="D409" s="1"/>
      <c r="E409" s="2"/>
      <c r="F409" s="4"/>
      <c r="G409" s="1"/>
      <c r="N409" s="189"/>
    </row>
    <row r="410" spans="3:14" s="6" customFormat="1" x14ac:dyDescent="0.25">
      <c r="C410" s="1"/>
      <c r="D410" s="1"/>
      <c r="E410" s="2"/>
      <c r="F410" s="4"/>
      <c r="G410" s="1"/>
      <c r="N410" s="189"/>
    </row>
    <row r="411" spans="3:14" s="6" customFormat="1" x14ac:dyDescent="0.25">
      <c r="C411" s="1"/>
      <c r="D411" s="1"/>
      <c r="E411" s="2"/>
      <c r="F411" s="4"/>
      <c r="G411" s="1"/>
      <c r="N411" s="189"/>
    </row>
    <row r="412" spans="3:14" s="6" customFormat="1" x14ac:dyDescent="0.25">
      <c r="C412" s="1"/>
      <c r="D412" s="1"/>
      <c r="E412" s="2"/>
      <c r="F412" s="4"/>
      <c r="G412" s="1"/>
      <c r="N412" s="189"/>
    </row>
    <row r="413" spans="3:14" s="6" customFormat="1" x14ac:dyDescent="0.25">
      <c r="C413" s="1"/>
      <c r="D413" s="1"/>
      <c r="E413" s="2"/>
      <c r="F413" s="4"/>
      <c r="G413" s="1"/>
      <c r="N413" s="189"/>
    </row>
    <row r="414" spans="3:14" s="6" customFormat="1" x14ac:dyDescent="0.25">
      <c r="C414" s="1"/>
      <c r="D414" s="1"/>
      <c r="E414" s="2"/>
      <c r="F414" s="4"/>
      <c r="G414" s="1"/>
      <c r="N414" s="189"/>
    </row>
    <row r="415" spans="3:14" s="6" customFormat="1" x14ac:dyDescent="0.25">
      <c r="C415" s="1"/>
      <c r="D415" s="1"/>
      <c r="E415" s="2"/>
      <c r="F415" s="4"/>
      <c r="G415" s="1"/>
      <c r="N415" s="189"/>
    </row>
    <row r="416" spans="3:14" s="6" customFormat="1" x14ac:dyDescent="0.25">
      <c r="C416" s="1"/>
      <c r="D416" s="1"/>
      <c r="E416" s="2"/>
      <c r="F416" s="4"/>
      <c r="G416" s="1"/>
      <c r="N416" s="189"/>
    </row>
    <row r="417" spans="3:14" s="6" customFormat="1" x14ac:dyDescent="0.25">
      <c r="C417" s="1"/>
      <c r="D417" s="1"/>
      <c r="E417" s="2"/>
      <c r="F417" s="4"/>
      <c r="G417" s="1"/>
      <c r="N417" s="189"/>
    </row>
    <row r="418" spans="3:14" s="6" customFormat="1" x14ac:dyDescent="0.25">
      <c r="C418" s="1"/>
      <c r="D418" s="1"/>
      <c r="E418" s="2"/>
      <c r="F418" s="4"/>
      <c r="G418" s="1"/>
      <c r="N418" s="189"/>
    </row>
    <row r="419" spans="3:14" s="6" customFormat="1" x14ac:dyDescent="0.25">
      <c r="C419" s="1"/>
      <c r="D419" s="1"/>
      <c r="E419" s="2"/>
      <c r="F419" s="4"/>
      <c r="G419" s="1"/>
      <c r="N419" s="189"/>
    </row>
    <row r="420" spans="3:14" s="6" customFormat="1" x14ac:dyDescent="0.25">
      <c r="C420" s="1"/>
      <c r="D420" s="1"/>
      <c r="E420" s="2"/>
      <c r="F420" s="4"/>
      <c r="G420" s="1"/>
      <c r="N420" s="189"/>
    </row>
    <row r="421" spans="3:14" s="6" customFormat="1" x14ac:dyDescent="0.25">
      <c r="C421" s="1"/>
      <c r="D421" s="1"/>
      <c r="E421" s="2"/>
      <c r="F421" s="4"/>
      <c r="G421" s="1"/>
      <c r="N421" s="189"/>
    </row>
    <row r="422" spans="3:14" s="6" customFormat="1" x14ac:dyDescent="0.25">
      <c r="C422" s="1"/>
      <c r="D422" s="1"/>
      <c r="E422" s="2"/>
      <c r="F422" s="4"/>
      <c r="G422" s="1"/>
      <c r="N422" s="189"/>
    </row>
    <row r="423" spans="3:14" s="6" customFormat="1" x14ac:dyDescent="0.25">
      <c r="C423" s="1"/>
      <c r="D423" s="1"/>
      <c r="E423" s="2"/>
      <c r="F423" s="4"/>
      <c r="G423" s="1"/>
      <c r="N423" s="189"/>
    </row>
    <row r="424" spans="3:14" s="6" customFormat="1" x14ac:dyDescent="0.25">
      <c r="C424" s="1"/>
      <c r="D424" s="1"/>
      <c r="E424" s="2"/>
      <c r="F424" s="4"/>
      <c r="G424" s="1"/>
      <c r="N424" s="189"/>
    </row>
    <row r="425" spans="3:14" s="6" customFormat="1" x14ac:dyDescent="0.25">
      <c r="C425" s="1"/>
      <c r="D425" s="1"/>
      <c r="E425" s="2"/>
      <c r="F425" s="4"/>
      <c r="G425" s="1"/>
      <c r="N425" s="189"/>
    </row>
    <row r="426" spans="3:14" s="6" customFormat="1" x14ac:dyDescent="0.25">
      <c r="C426" s="1"/>
      <c r="D426" s="1"/>
      <c r="E426" s="2"/>
      <c r="F426" s="4"/>
      <c r="G426" s="1"/>
      <c r="N426" s="189"/>
    </row>
    <row r="427" spans="3:14" s="6" customFormat="1" x14ac:dyDescent="0.25">
      <c r="C427" s="1"/>
      <c r="D427" s="1"/>
      <c r="E427" s="2"/>
      <c r="F427" s="4"/>
      <c r="G427" s="1"/>
      <c r="N427" s="189"/>
    </row>
    <row r="428" spans="3:14" s="6" customFormat="1" x14ac:dyDescent="0.25">
      <c r="C428" s="1"/>
      <c r="D428" s="1"/>
      <c r="E428" s="2"/>
      <c r="F428" s="4"/>
      <c r="G428" s="1"/>
      <c r="N428" s="189"/>
    </row>
    <row r="429" spans="3:14" s="6" customFormat="1" x14ac:dyDescent="0.25">
      <c r="C429" s="1"/>
      <c r="D429" s="1"/>
      <c r="E429" s="2"/>
      <c r="F429" s="4"/>
      <c r="G429" s="1"/>
      <c r="N429" s="189"/>
    </row>
    <row r="430" spans="3:14" s="6" customFormat="1" x14ac:dyDescent="0.25">
      <c r="C430" s="1"/>
      <c r="D430" s="1"/>
      <c r="E430" s="2"/>
      <c r="F430" s="4"/>
      <c r="G430" s="1"/>
      <c r="N430" s="189"/>
    </row>
    <row r="431" spans="3:14" s="6" customFormat="1" x14ac:dyDescent="0.25">
      <c r="C431" s="1"/>
      <c r="D431" s="1"/>
      <c r="E431" s="2"/>
      <c r="F431" s="4"/>
      <c r="G431" s="1"/>
      <c r="N431" s="189"/>
    </row>
    <row r="432" spans="3:14" s="6" customFormat="1" x14ac:dyDescent="0.25">
      <c r="C432" s="1"/>
      <c r="D432" s="1"/>
      <c r="E432" s="2"/>
      <c r="F432" s="4"/>
      <c r="G432" s="1"/>
      <c r="N432" s="189"/>
    </row>
    <row r="433" spans="3:14" s="6" customFormat="1" x14ac:dyDescent="0.25">
      <c r="C433" s="1"/>
      <c r="D433" s="1"/>
      <c r="E433" s="2"/>
      <c r="F433" s="4"/>
      <c r="G433" s="1"/>
      <c r="N433" s="189"/>
    </row>
    <row r="434" spans="3:14" s="6" customFormat="1" x14ac:dyDescent="0.25">
      <c r="C434" s="1"/>
      <c r="D434" s="1"/>
      <c r="E434" s="2"/>
      <c r="F434" s="4"/>
      <c r="G434" s="1"/>
      <c r="N434" s="189"/>
    </row>
    <row r="435" spans="3:14" s="6" customFormat="1" x14ac:dyDescent="0.25">
      <c r="C435" s="1"/>
      <c r="D435" s="1"/>
      <c r="E435" s="2"/>
      <c r="F435" s="4"/>
      <c r="G435" s="1"/>
      <c r="N435" s="189"/>
    </row>
    <row r="436" spans="3:14" s="6" customFormat="1" x14ac:dyDescent="0.25">
      <c r="C436" s="1"/>
      <c r="D436" s="1"/>
      <c r="E436" s="2"/>
      <c r="F436" s="4"/>
      <c r="G436" s="1"/>
      <c r="N436" s="189"/>
    </row>
    <row r="437" spans="3:14" s="6" customFormat="1" x14ac:dyDescent="0.25">
      <c r="C437" s="1"/>
      <c r="D437" s="1"/>
      <c r="E437" s="2"/>
      <c r="F437" s="4"/>
      <c r="G437" s="1"/>
      <c r="N437" s="189"/>
    </row>
    <row r="438" spans="3:14" s="6" customFormat="1" x14ac:dyDescent="0.25">
      <c r="C438" s="1"/>
      <c r="D438" s="1"/>
      <c r="E438" s="2"/>
      <c r="F438" s="4"/>
      <c r="G438" s="1"/>
      <c r="N438" s="189"/>
    </row>
    <row r="439" spans="3:14" s="6" customFormat="1" x14ac:dyDescent="0.25">
      <c r="C439" s="1"/>
      <c r="D439" s="1"/>
      <c r="E439" s="2"/>
      <c r="F439" s="4"/>
      <c r="G439" s="1"/>
      <c r="N439" s="189"/>
    </row>
    <row r="440" spans="3:14" s="6" customFormat="1" x14ac:dyDescent="0.25">
      <c r="C440" s="1"/>
      <c r="D440" s="1"/>
      <c r="E440" s="2"/>
      <c r="F440" s="4"/>
      <c r="G440" s="1"/>
      <c r="N440" s="189"/>
    </row>
    <row r="441" spans="3:14" s="6" customFormat="1" x14ac:dyDescent="0.25">
      <c r="C441" s="1"/>
      <c r="D441" s="1"/>
      <c r="E441" s="2"/>
      <c r="F441" s="4"/>
      <c r="G441" s="1"/>
      <c r="N441" s="189"/>
    </row>
    <row r="442" spans="3:14" s="6" customFormat="1" x14ac:dyDescent="0.25">
      <c r="C442" s="1"/>
      <c r="D442" s="1"/>
      <c r="E442" s="2"/>
      <c r="F442" s="4"/>
      <c r="G442" s="1"/>
      <c r="N442" s="189"/>
    </row>
    <row r="443" spans="3:14" s="6" customFormat="1" x14ac:dyDescent="0.25">
      <c r="C443" s="1"/>
      <c r="D443" s="1"/>
      <c r="E443" s="2"/>
      <c r="F443" s="4"/>
      <c r="G443" s="1"/>
      <c r="N443" s="189"/>
    </row>
    <row r="444" spans="3:14" s="6" customFormat="1" x14ac:dyDescent="0.25">
      <c r="C444" s="1"/>
      <c r="D444" s="1"/>
      <c r="E444" s="2"/>
      <c r="F444" s="4"/>
      <c r="G444" s="1"/>
      <c r="N444" s="189"/>
    </row>
    <row r="445" spans="3:14" s="6" customFormat="1" x14ac:dyDescent="0.25">
      <c r="C445" s="1"/>
      <c r="D445" s="1"/>
      <c r="E445" s="2"/>
      <c r="F445" s="4"/>
      <c r="G445" s="1"/>
      <c r="N445" s="189"/>
    </row>
    <row r="446" spans="3:14" s="6" customFormat="1" x14ac:dyDescent="0.25">
      <c r="C446" s="1"/>
      <c r="D446" s="1"/>
      <c r="E446" s="2"/>
      <c r="F446" s="4"/>
      <c r="G446" s="1"/>
      <c r="N446" s="189"/>
    </row>
    <row r="447" spans="3:14" s="6" customFormat="1" x14ac:dyDescent="0.25">
      <c r="C447" s="1"/>
      <c r="D447" s="1"/>
      <c r="E447" s="2"/>
      <c r="F447" s="4"/>
      <c r="G447" s="1"/>
      <c r="N447" s="189"/>
    </row>
    <row r="448" spans="3:14" s="6" customFormat="1" x14ac:dyDescent="0.25">
      <c r="C448" s="1"/>
      <c r="D448" s="1"/>
      <c r="E448" s="2"/>
      <c r="F448" s="4"/>
      <c r="G448" s="1"/>
      <c r="N448" s="189"/>
    </row>
    <row r="449" spans="3:14" s="6" customFormat="1" x14ac:dyDescent="0.25">
      <c r="C449" s="1"/>
      <c r="D449" s="1"/>
      <c r="E449" s="2"/>
      <c r="F449" s="4"/>
      <c r="G449" s="1"/>
      <c r="N449" s="189"/>
    </row>
    <row r="450" spans="3:14" s="6" customFormat="1" x14ac:dyDescent="0.25">
      <c r="C450" s="1"/>
      <c r="D450" s="1"/>
      <c r="E450" s="2"/>
      <c r="F450" s="4"/>
      <c r="G450" s="1"/>
      <c r="N450" s="189"/>
    </row>
    <row r="451" spans="3:14" s="6" customFormat="1" x14ac:dyDescent="0.25">
      <c r="C451" s="1"/>
      <c r="D451" s="1"/>
      <c r="E451" s="2"/>
      <c r="F451" s="4"/>
      <c r="G451" s="1"/>
      <c r="N451" s="189"/>
    </row>
    <row r="452" spans="3:14" s="6" customFormat="1" x14ac:dyDescent="0.25">
      <c r="C452" s="1"/>
      <c r="D452" s="1"/>
      <c r="E452" s="2"/>
      <c r="F452" s="4"/>
      <c r="G452" s="1"/>
      <c r="N452" s="189"/>
    </row>
    <row r="453" spans="3:14" s="6" customFormat="1" x14ac:dyDescent="0.25">
      <c r="C453" s="1"/>
      <c r="D453" s="1"/>
      <c r="E453" s="2"/>
      <c r="F453" s="4"/>
      <c r="G453" s="1"/>
      <c r="N453" s="189"/>
    </row>
    <row r="454" spans="3:14" s="6" customFormat="1" x14ac:dyDescent="0.25">
      <c r="C454" s="1"/>
      <c r="D454" s="1"/>
      <c r="E454" s="2"/>
      <c r="F454" s="4"/>
      <c r="G454" s="1"/>
      <c r="N454" s="189"/>
    </row>
    <row r="455" spans="3:14" s="6" customFormat="1" x14ac:dyDescent="0.25">
      <c r="C455" s="1"/>
      <c r="D455" s="1"/>
      <c r="E455" s="2"/>
      <c r="F455" s="4"/>
      <c r="G455" s="1"/>
      <c r="N455" s="189"/>
    </row>
    <row r="456" spans="3:14" s="6" customFormat="1" x14ac:dyDescent="0.25">
      <c r="C456" s="1"/>
      <c r="D456" s="1"/>
      <c r="E456" s="2"/>
      <c r="F456" s="4"/>
      <c r="G456" s="1"/>
      <c r="N456" s="189"/>
    </row>
    <row r="457" spans="3:14" s="6" customFormat="1" x14ac:dyDescent="0.25">
      <c r="C457" s="1"/>
      <c r="D457" s="1"/>
      <c r="E457" s="2"/>
      <c r="F457" s="4"/>
      <c r="G457" s="1"/>
      <c r="N457" s="189"/>
    </row>
    <row r="458" spans="3:14" s="6" customFormat="1" x14ac:dyDescent="0.25">
      <c r="C458" s="1"/>
      <c r="D458" s="1"/>
      <c r="E458" s="2"/>
      <c r="F458" s="4"/>
      <c r="G458" s="1"/>
      <c r="N458" s="189"/>
    </row>
    <row r="459" spans="3:14" s="6" customFormat="1" x14ac:dyDescent="0.25">
      <c r="C459" s="1"/>
      <c r="D459" s="1"/>
      <c r="E459" s="2"/>
      <c r="F459" s="4"/>
      <c r="G459" s="1"/>
      <c r="N459" s="189"/>
    </row>
    <row r="460" spans="3:14" s="6" customFormat="1" x14ac:dyDescent="0.25">
      <c r="C460" s="1"/>
      <c r="D460" s="1"/>
      <c r="E460" s="2"/>
      <c r="F460" s="4"/>
      <c r="G460" s="1"/>
      <c r="N460" s="189"/>
    </row>
    <row r="461" spans="3:14" s="6" customFormat="1" x14ac:dyDescent="0.25">
      <c r="C461" s="1"/>
      <c r="D461" s="1"/>
      <c r="E461" s="2"/>
      <c r="F461" s="4"/>
      <c r="G461" s="1"/>
      <c r="N461" s="189"/>
    </row>
    <row r="462" spans="3:14" s="6" customFormat="1" x14ac:dyDescent="0.25">
      <c r="C462" s="1"/>
      <c r="D462" s="1"/>
      <c r="E462" s="2"/>
      <c r="F462" s="4"/>
      <c r="G462" s="1"/>
      <c r="N462" s="189"/>
    </row>
    <row r="463" spans="3:14" s="6" customFormat="1" x14ac:dyDescent="0.25">
      <c r="C463" s="1"/>
      <c r="D463" s="1"/>
      <c r="E463" s="2"/>
      <c r="F463" s="4"/>
      <c r="G463" s="1"/>
      <c r="N463" s="189"/>
    </row>
    <row r="464" spans="3:14" s="6" customFormat="1" x14ac:dyDescent="0.25">
      <c r="C464" s="1"/>
      <c r="D464" s="1"/>
      <c r="E464" s="2"/>
      <c r="F464" s="4"/>
      <c r="G464" s="1"/>
      <c r="N464" s="189"/>
    </row>
    <row r="465" spans="3:14" s="6" customFormat="1" x14ac:dyDescent="0.25">
      <c r="C465" s="1"/>
      <c r="D465" s="1"/>
      <c r="E465" s="2"/>
      <c r="F465" s="4"/>
      <c r="G465" s="1"/>
      <c r="N465" s="189"/>
    </row>
    <row r="466" spans="3:14" s="6" customFormat="1" x14ac:dyDescent="0.25">
      <c r="C466" s="1"/>
      <c r="D466" s="1"/>
      <c r="E466" s="2"/>
      <c r="F466" s="4"/>
      <c r="G466" s="1"/>
      <c r="N466" s="189"/>
    </row>
    <row r="467" spans="3:14" s="6" customFormat="1" x14ac:dyDescent="0.25">
      <c r="C467" s="1"/>
      <c r="D467" s="1"/>
      <c r="E467" s="2"/>
      <c r="F467" s="4"/>
      <c r="G467" s="1"/>
      <c r="N467" s="189"/>
    </row>
    <row r="468" spans="3:14" s="6" customFormat="1" x14ac:dyDescent="0.25">
      <c r="C468" s="1"/>
      <c r="D468" s="1"/>
      <c r="E468" s="2"/>
      <c r="F468" s="4"/>
      <c r="G468" s="1"/>
      <c r="N468" s="189"/>
    </row>
    <row r="469" spans="3:14" s="6" customFormat="1" x14ac:dyDescent="0.25">
      <c r="C469" s="1"/>
      <c r="D469" s="1"/>
      <c r="E469" s="2"/>
      <c r="F469" s="4"/>
      <c r="G469" s="1"/>
      <c r="N469" s="189"/>
    </row>
    <row r="470" spans="3:14" s="6" customFormat="1" x14ac:dyDescent="0.25">
      <c r="C470" s="1"/>
      <c r="D470" s="1"/>
      <c r="E470" s="2"/>
      <c r="F470" s="4"/>
      <c r="G470" s="1"/>
      <c r="N470" s="189"/>
    </row>
    <row r="471" spans="3:14" s="6" customFormat="1" x14ac:dyDescent="0.25">
      <c r="C471" s="1"/>
      <c r="D471" s="1"/>
      <c r="E471" s="2"/>
      <c r="F471" s="4"/>
      <c r="G471" s="1"/>
      <c r="N471" s="189"/>
    </row>
    <row r="472" spans="3:14" s="6" customFormat="1" x14ac:dyDescent="0.25">
      <c r="C472" s="1"/>
      <c r="D472" s="1"/>
      <c r="E472" s="2"/>
      <c r="F472" s="4"/>
      <c r="G472" s="1"/>
      <c r="N472" s="189"/>
    </row>
    <row r="473" spans="3:14" s="6" customFormat="1" x14ac:dyDescent="0.25">
      <c r="C473" s="1"/>
      <c r="D473" s="1"/>
      <c r="E473" s="2"/>
      <c r="F473" s="4"/>
      <c r="G473" s="1"/>
      <c r="N473" s="189"/>
    </row>
    <row r="474" spans="3:14" s="6" customFormat="1" x14ac:dyDescent="0.25">
      <c r="C474" s="1"/>
      <c r="D474" s="1"/>
      <c r="E474" s="2"/>
      <c r="F474" s="4"/>
      <c r="G474" s="1"/>
      <c r="N474" s="189"/>
    </row>
    <row r="475" spans="3:14" s="6" customFormat="1" x14ac:dyDescent="0.25">
      <c r="C475" s="1"/>
      <c r="D475" s="1"/>
      <c r="E475" s="2"/>
      <c r="F475" s="4"/>
      <c r="G475" s="1"/>
      <c r="N475" s="189"/>
    </row>
    <row r="476" spans="3:14" s="6" customFormat="1" x14ac:dyDescent="0.25">
      <c r="C476" s="1"/>
      <c r="D476" s="1"/>
      <c r="E476" s="2"/>
      <c r="F476" s="4"/>
      <c r="G476" s="1"/>
      <c r="N476" s="189"/>
    </row>
    <row r="477" spans="3:14" s="6" customFormat="1" x14ac:dyDescent="0.25">
      <c r="C477" s="1"/>
      <c r="D477" s="1"/>
      <c r="E477" s="2"/>
      <c r="F477" s="4"/>
      <c r="G477" s="1"/>
      <c r="N477" s="189"/>
    </row>
    <row r="478" spans="3:14" s="6" customFormat="1" x14ac:dyDescent="0.25">
      <c r="C478" s="1"/>
      <c r="D478" s="1"/>
      <c r="E478" s="2"/>
      <c r="F478" s="4"/>
      <c r="G478" s="1"/>
      <c r="N478" s="189"/>
    </row>
    <row r="479" spans="3:14" s="6" customFormat="1" x14ac:dyDescent="0.25">
      <c r="C479" s="1"/>
      <c r="D479" s="1"/>
      <c r="E479" s="2"/>
      <c r="F479" s="4"/>
      <c r="G479" s="1"/>
      <c r="N479" s="189"/>
    </row>
    <row r="480" spans="3:14" s="6" customFormat="1" x14ac:dyDescent="0.25">
      <c r="C480" s="1"/>
      <c r="D480" s="1"/>
      <c r="E480" s="2"/>
      <c r="F480" s="4"/>
      <c r="G480" s="1"/>
      <c r="N480" s="189"/>
    </row>
    <row r="481" spans="3:14" s="6" customFormat="1" x14ac:dyDescent="0.25">
      <c r="C481" s="1"/>
      <c r="D481" s="1"/>
      <c r="E481" s="2"/>
      <c r="F481" s="4"/>
      <c r="G481" s="1"/>
      <c r="N481" s="189"/>
    </row>
    <row r="482" spans="3:14" s="6" customFormat="1" x14ac:dyDescent="0.25">
      <c r="C482" s="1"/>
      <c r="D482" s="1"/>
      <c r="E482" s="2"/>
      <c r="F482" s="4"/>
      <c r="G482" s="1"/>
      <c r="N482" s="189"/>
    </row>
    <row r="483" spans="3:14" s="6" customFormat="1" x14ac:dyDescent="0.25">
      <c r="C483" s="1"/>
      <c r="D483" s="1"/>
      <c r="E483" s="2"/>
      <c r="F483" s="4"/>
      <c r="G483" s="1"/>
      <c r="N483" s="189"/>
    </row>
    <row r="484" spans="3:14" s="6" customFormat="1" x14ac:dyDescent="0.25">
      <c r="C484" s="1"/>
      <c r="D484" s="1"/>
      <c r="E484" s="2"/>
      <c r="F484" s="4"/>
      <c r="G484" s="1"/>
      <c r="N484" s="189"/>
    </row>
    <row r="485" spans="3:14" s="6" customFormat="1" x14ac:dyDescent="0.25">
      <c r="C485" s="1"/>
      <c r="D485" s="1"/>
      <c r="E485" s="2"/>
      <c r="F485" s="4"/>
      <c r="G485" s="1"/>
      <c r="N485" s="189"/>
    </row>
    <row r="486" spans="3:14" s="6" customFormat="1" x14ac:dyDescent="0.25">
      <c r="C486" s="1"/>
      <c r="D486" s="1"/>
      <c r="E486" s="2"/>
      <c r="F486" s="4"/>
      <c r="G486" s="1"/>
      <c r="N486" s="189"/>
    </row>
    <row r="487" spans="3:14" s="6" customFormat="1" x14ac:dyDescent="0.25">
      <c r="C487" s="1"/>
      <c r="D487" s="1"/>
      <c r="E487" s="2"/>
      <c r="F487" s="4"/>
      <c r="G487" s="1"/>
      <c r="N487" s="189"/>
    </row>
    <row r="488" spans="3:14" s="6" customFormat="1" x14ac:dyDescent="0.25">
      <c r="C488" s="1"/>
      <c r="D488" s="1"/>
      <c r="E488" s="2"/>
      <c r="F488" s="4"/>
      <c r="G488" s="1"/>
      <c r="N488" s="189"/>
    </row>
    <row r="489" spans="3:14" s="6" customFormat="1" x14ac:dyDescent="0.25">
      <c r="C489" s="1"/>
      <c r="D489" s="1"/>
      <c r="E489" s="2"/>
      <c r="F489" s="4"/>
      <c r="G489" s="1"/>
      <c r="N489" s="189"/>
    </row>
    <row r="490" spans="3:14" s="6" customFormat="1" x14ac:dyDescent="0.25">
      <c r="C490" s="1"/>
      <c r="D490" s="1"/>
      <c r="E490" s="2"/>
      <c r="F490" s="4"/>
      <c r="G490" s="1"/>
      <c r="N490" s="189"/>
    </row>
    <row r="491" spans="3:14" s="6" customFormat="1" x14ac:dyDescent="0.25">
      <c r="C491" s="1"/>
      <c r="D491" s="1"/>
      <c r="E491" s="2"/>
      <c r="F491" s="4"/>
      <c r="G491" s="1"/>
      <c r="N491" s="189"/>
    </row>
    <row r="492" spans="3:14" s="6" customFormat="1" x14ac:dyDescent="0.25">
      <c r="C492" s="1"/>
      <c r="D492" s="1"/>
      <c r="E492" s="2"/>
      <c r="F492" s="4"/>
      <c r="G492" s="1"/>
      <c r="N492" s="189"/>
    </row>
    <row r="493" spans="3:14" s="6" customFormat="1" x14ac:dyDescent="0.25">
      <c r="C493" s="1"/>
      <c r="D493" s="1"/>
      <c r="E493" s="2"/>
      <c r="F493" s="4"/>
      <c r="G493" s="1"/>
      <c r="N493" s="189"/>
    </row>
    <row r="494" spans="3:14" s="6" customFormat="1" x14ac:dyDescent="0.25">
      <c r="C494" s="1"/>
      <c r="D494" s="1"/>
      <c r="E494" s="2"/>
      <c r="F494" s="4"/>
      <c r="G494" s="1"/>
      <c r="N494" s="189"/>
    </row>
    <row r="495" spans="3:14" s="6" customFormat="1" x14ac:dyDescent="0.25">
      <c r="C495" s="1"/>
      <c r="D495" s="1"/>
      <c r="E495" s="2"/>
      <c r="F495" s="4"/>
      <c r="G495" s="1"/>
      <c r="N495" s="189"/>
    </row>
    <row r="496" spans="3:14" s="6" customFormat="1" x14ac:dyDescent="0.25">
      <c r="C496" s="1"/>
      <c r="D496" s="1"/>
      <c r="E496" s="2"/>
      <c r="F496" s="4"/>
      <c r="G496" s="1"/>
      <c r="N496" s="189"/>
    </row>
    <row r="497" spans="3:14" s="6" customFormat="1" x14ac:dyDescent="0.25">
      <c r="C497" s="1"/>
      <c r="D497" s="1"/>
      <c r="E497" s="2"/>
      <c r="F497" s="4"/>
      <c r="G497" s="1"/>
      <c r="N497" s="189"/>
    </row>
    <row r="498" spans="3:14" s="6" customFormat="1" x14ac:dyDescent="0.25">
      <c r="C498" s="1"/>
      <c r="D498" s="1"/>
      <c r="E498" s="2"/>
      <c r="F498" s="4"/>
      <c r="G498" s="1"/>
      <c r="N498" s="189"/>
    </row>
    <row r="499" spans="3:14" s="6" customFormat="1" x14ac:dyDescent="0.25">
      <c r="C499" s="1"/>
      <c r="D499" s="1"/>
      <c r="E499" s="2"/>
      <c r="F499" s="4"/>
      <c r="G499" s="1"/>
      <c r="N499" s="189"/>
    </row>
    <row r="500" spans="3:14" s="6" customFormat="1" x14ac:dyDescent="0.25">
      <c r="C500" s="1"/>
      <c r="D500" s="1"/>
      <c r="E500" s="2"/>
      <c r="F500" s="4"/>
      <c r="G500" s="1"/>
      <c r="N500" s="189"/>
    </row>
    <row r="501" spans="3:14" s="6" customFormat="1" x14ac:dyDescent="0.25">
      <c r="C501" s="1"/>
      <c r="D501" s="1"/>
      <c r="E501" s="2"/>
      <c r="F501" s="4"/>
      <c r="G501" s="1"/>
      <c r="N501" s="189"/>
    </row>
    <row r="502" spans="3:14" s="6" customFormat="1" x14ac:dyDescent="0.25">
      <c r="C502" s="1"/>
      <c r="D502" s="1"/>
      <c r="E502" s="2"/>
      <c r="F502" s="4"/>
      <c r="G502" s="1"/>
      <c r="N502" s="189"/>
    </row>
    <row r="503" spans="3:14" s="6" customFormat="1" x14ac:dyDescent="0.25">
      <c r="C503" s="1"/>
      <c r="D503" s="1"/>
      <c r="E503" s="2"/>
      <c r="F503" s="4"/>
      <c r="G503" s="1"/>
      <c r="N503" s="189"/>
    </row>
    <row r="504" spans="3:14" s="6" customFormat="1" x14ac:dyDescent="0.25">
      <c r="C504" s="1"/>
      <c r="D504" s="1"/>
      <c r="E504" s="2"/>
      <c r="F504" s="4"/>
      <c r="G504" s="1"/>
      <c r="N504" s="189"/>
    </row>
    <row r="505" spans="3:14" s="6" customFormat="1" x14ac:dyDescent="0.25">
      <c r="C505" s="1"/>
      <c r="D505" s="1"/>
      <c r="E505" s="2"/>
      <c r="F505" s="4"/>
      <c r="G505" s="1"/>
      <c r="N505" s="189"/>
    </row>
    <row r="506" spans="3:14" s="6" customFormat="1" x14ac:dyDescent="0.25">
      <c r="C506" s="1"/>
      <c r="D506" s="1"/>
      <c r="E506" s="2"/>
      <c r="F506" s="4"/>
      <c r="G506" s="1"/>
      <c r="N506" s="189"/>
    </row>
    <row r="507" spans="3:14" s="6" customFormat="1" x14ac:dyDescent="0.25">
      <c r="C507" s="1"/>
      <c r="D507" s="1"/>
      <c r="E507" s="2"/>
      <c r="F507" s="4"/>
      <c r="G507" s="1"/>
      <c r="N507" s="189"/>
    </row>
    <row r="508" spans="3:14" s="6" customFormat="1" x14ac:dyDescent="0.25">
      <c r="C508" s="1"/>
      <c r="D508" s="1"/>
      <c r="E508" s="2"/>
      <c r="F508" s="4"/>
      <c r="G508" s="1"/>
      <c r="N508" s="189"/>
    </row>
    <row r="509" spans="3:14" s="6" customFormat="1" x14ac:dyDescent="0.25">
      <c r="C509" s="1"/>
      <c r="D509" s="1"/>
      <c r="E509" s="2"/>
      <c r="F509" s="4"/>
      <c r="G509" s="1"/>
      <c r="N509" s="189"/>
    </row>
    <row r="510" spans="3:14" s="6" customFormat="1" x14ac:dyDescent="0.25">
      <c r="C510" s="1"/>
      <c r="D510" s="1"/>
      <c r="E510" s="2"/>
      <c r="F510" s="4"/>
      <c r="G510" s="1"/>
      <c r="N510" s="189"/>
    </row>
    <row r="511" spans="3:14" s="6" customFormat="1" x14ac:dyDescent="0.25">
      <c r="C511" s="1"/>
      <c r="D511" s="1"/>
      <c r="E511" s="2"/>
      <c r="F511" s="4"/>
      <c r="G511" s="1"/>
      <c r="N511" s="189"/>
    </row>
    <row r="512" spans="3:14" s="6" customFormat="1" x14ac:dyDescent="0.25">
      <c r="C512" s="1"/>
      <c r="D512" s="1"/>
      <c r="E512" s="2"/>
      <c r="F512" s="4"/>
      <c r="G512" s="1"/>
      <c r="N512" s="189"/>
    </row>
    <row r="513" spans="3:14" s="6" customFormat="1" x14ac:dyDescent="0.25">
      <c r="C513" s="1"/>
      <c r="D513" s="1"/>
      <c r="E513" s="2"/>
      <c r="F513" s="4"/>
      <c r="G513" s="1"/>
      <c r="N513" s="189"/>
    </row>
    <row r="514" spans="3:14" s="6" customFormat="1" x14ac:dyDescent="0.25">
      <c r="C514" s="1"/>
      <c r="D514" s="1"/>
      <c r="E514" s="2"/>
      <c r="F514" s="4"/>
      <c r="G514" s="1"/>
      <c r="N514" s="189"/>
    </row>
    <row r="515" spans="3:14" s="6" customFormat="1" x14ac:dyDescent="0.25">
      <c r="C515" s="1"/>
      <c r="D515" s="1"/>
      <c r="E515" s="2"/>
      <c r="F515" s="4"/>
      <c r="G515" s="1"/>
      <c r="N515" s="189"/>
    </row>
    <row r="516" spans="3:14" s="6" customFormat="1" x14ac:dyDescent="0.25">
      <c r="C516" s="1"/>
      <c r="D516" s="1"/>
      <c r="E516" s="2"/>
      <c r="F516" s="4"/>
      <c r="G516" s="1"/>
      <c r="N516" s="189"/>
    </row>
    <row r="517" spans="3:14" s="6" customFormat="1" x14ac:dyDescent="0.25">
      <c r="C517" s="1"/>
      <c r="D517" s="1"/>
      <c r="E517" s="2"/>
      <c r="F517" s="4"/>
      <c r="G517" s="1"/>
      <c r="N517" s="189"/>
    </row>
    <row r="518" spans="3:14" s="6" customFormat="1" x14ac:dyDescent="0.25">
      <c r="C518" s="1"/>
      <c r="D518" s="1"/>
      <c r="E518" s="2"/>
      <c r="F518" s="4"/>
      <c r="G518" s="1"/>
      <c r="N518" s="189"/>
    </row>
    <row r="519" spans="3:14" s="6" customFormat="1" x14ac:dyDescent="0.25">
      <c r="C519" s="1"/>
      <c r="D519" s="1"/>
      <c r="E519" s="2"/>
      <c r="F519" s="4"/>
      <c r="G519" s="1"/>
      <c r="N519" s="189"/>
    </row>
    <row r="520" spans="3:14" s="6" customFormat="1" x14ac:dyDescent="0.25">
      <c r="C520" s="1"/>
      <c r="D520" s="1"/>
      <c r="E520" s="2"/>
      <c r="F520" s="4"/>
      <c r="G520" s="1"/>
      <c r="N520" s="189"/>
    </row>
    <row r="521" spans="3:14" s="6" customFormat="1" x14ac:dyDescent="0.25">
      <c r="C521" s="1"/>
      <c r="D521" s="1"/>
      <c r="E521" s="2"/>
      <c r="F521" s="4"/>
      <c r="G521" s="1"/>
      <c r="N521" s="189"/>
    </row>
    <row r="522" spans="3:14" s="6" customFormat="1" x14ac:dyDescent="0.25">
      <c r="C522" s="1"/>
      <c r="D522" s="1"/>
      <c r="E522" s="2"/>
      <c r="F522" s="4"/>
      <c r="G522" s="1"/>
      <c r="N522" s="189"/>
    </row>
    <row r="523" spans="3:14" s="6" customFormat="1" x14ac:dyDescent="0.25">
      <c r="C523" s="1"/>
      <c r="D523" s="1"/>
      <c r="E523" s="2"/>
      <c r="F523" s="4"/>
      <c r="G523" s="1"/>
      <c r="N523" s="189"/>
    </row>
    <row r="524" spans="3:14" s="6" customFormat="1" x14ac:dyDescent="0.25">
      <c r="C524" s="1"/>
      <c r="D524" s="1"/>
      <c r="E524" s="2"/>
      <c r="F524" s="4"/>
      <c r="G524" s="1"/>
      <c r="N524" s="189"/>
    </row>
    <row r="525" spans="3:14" s="6" customFormat="1" x14ac:dyDescent="0.25">
      <c r="C525" s="1"/>
      <c r="D525" s="1"/>
      <c r="E525" s="2"/>
      <c r="F525" s="4"/>
      <c r="G525" s="1"/>
      <c r="N525" s="189"/>
    </row>
    <row r="526" spans="3:14" s="6" customFormat="1" x14ac:dyDescent="0.25">
      <c r="C526" s="1"/>
      <c r="D526" s="1"/>
      <c r="E526" s="2"/>
      <c r="F526" s="4"/>
      <c r="G526" s="1"/>
      <c r="N526" s="189"/>
    </row>
    <row r="527" spans="3:14" s="6" customFormat="1" x14ac:dyDescent="0.25">
      <c r="C527" s="1"/>
      <c r="D527" s="1"/>
      <c r="E527" s="2"/>
      <c r="F527" s="4"/>
      <c r="G527" s="1"/>
      <c r="N527" s="189"/>
    </row>
    <row r="528" spans="3:14" s="6" customFormat="1" x14ac:dyDescent="0.25">
      <c r="C528" s="1"/>
      <c r="D528" s="1"/>
      <c r="E528" s="2"/>
      <c r="F528" s="4"/>
      <c r="G528" s="1"/>
      <c r="N528" s="189"/>
    </row>
    <row r="529" spans="3:14" s="6" customFormat="1" x14ac:dyDescent="0.25">
      <c r="C529" s="1"/>
      <c r="D529" s="1"/>
      <c r="E529" s="2"/>
      <c r="F529" s="4"/>
      <c r="G529" s="1"/>
      <c r="N529" s="189"/>
    </row>
    <row r="530" spans="3:14" s="6" customFormat="1" x14ac:dyDescent="0.25">
      <c r="C530" s="1"/>
      <c r="D530" s="1"/>
      <c r="E530" s="2"/>
      <c r="F530" s="4"/>
      <c r="G530" s="1"/>
      <c r="N530" s="189"/>
    </row>
    <row r="531" spans="3:14" s="6" customFormat="1" x14ac:dyDescent="0.25">
      <c r="C531" s="1"/>
      <c r="D531" s="1"/>
      <c r="E531" s="2"/>
      <c r="F531" s="4"/>
      <c r="G531" s="1"/>
      <c r="N531" s="189"/>
    </row>
    <row r="532" spans="3:14" s="6" customFormat="1" x14ac:dyDescent="0.25">
      <c r="C532" s="1"/>
      <c r="D532" s="1"/>
      <c r="E532" s="2"/>
      <c r="F532" s="4"/>
      <c r="G532" s="1"/>
      <c r="N532" s="189"/>
    </row>
    <row r="533" spans="3:14" s="6" customFormat="1" x14ac:dyDescent="0.25">
      <c r="C533" s="1"/>
      <c r="D533" s="1"/>
      <c r="E533" s="2"/>
      <c r="F533" s="4"/>
      <c r="G533" s="1"/>
      <c r="N533" s="189"/>
    </row>
    <row r="534" spans="3:14" s="6" customFormat="1" x14ac:dyDescent="0.25">
      <c r="C534" s="1"/>
      <c r="D534" s="1"/>
      <c r="E534" s="2"/>
      <c r="F534" s="4"/>
      <c r="G534" s="1"/>
      <c r="N534" s="189"/>
    </row>
    <row r="535" spans="3:14" s="6" customFormat="1" x14ac:dyDescent="0.25">
      <c r="C535" s="1"/>
      <c r="D535" s="1"/>
      <c r="E535" s="2"/>
      <c r="F535" s="4"/>
      <c r="G535" s="1"/>
      <c r="N535" s="189"/>
    </row>
    <row r="536" spans="3:14" s="6" customFormat="1" x14ac:dyDescent="0.25">
      <c r="C536" s="1"/>
      <c r="D536" s="1"/>
      <c r="E536" s="2"/>
      <c r="F536" s="4"/>
      <c r="G536" s="1"/>
      <c r="N536" s="189"/>
    </row>
    <row r="537" spans="3:14" s="6" customFormat="1" x14ac:dyDescent="0.25">
      <c r="C537" s="1"/>
      <c r="D537" s="1"/>
      <c r="E537" s="2"/>
      <c r="F537" s="4"/>
      <c r="G537" s="1"/>
      <c r="N537" s="189"/>
    </row>
    <row r="538" spans="3:14" s="6" customFormat="1" x14ac:dyDescent="0.25">
      <c r="C538" s="1"/>
      <c r="D538" s="1"/>
      <c r="E538" s="2"/>
      <c r="F538" s="4"/>
      <c r="G538" s="1"/>
      <c r="N538" s="189"/>
    </row>
    <row r="539" spans="3:14" s="6" customFormat="1" x14ac:dyDescent="0.25">
      <c r="C539" s="1"/>
      <c r="D539" s="1"/>
      <c r="E539" s="2"/>
      <c r="F539" s="4"/>
      <c r="G539" s="1"/>
      <c r="N539" s="189"/>
    </row>
    <row r="540" spans="3:14" s="6" customFormat="1" x14ac:dyDescent="0.25">
      <c r="C540" s="1"/>
      <c r="D540" s="1"/>
      <c r="E540" s="2"/>
      <c r="F540" s="4"/>
      <c r="G540" s="1"/>
      <c r="N540" s="189"/>
    </row>
    <row r="541" spans="3:14" s="6" customFormat="1" x14ac:dyDescent="0.25">
      <c r="C541" s="1"/>
      <c r="D541" s="1"/>
      <c r="E541" s="2"/>
      <c r="F541" s="4"/>
      <c r="G541" s="1"/>
      <c r="N541" s="189"/>
    </row>
    <row r="542" spans="3:14" s="6" customFormat="1" x14ac:dyDescent="0.25">
      <c r="C542" s="1"/>
      <c r="D542" s="1"/>
      <c r="E542" s="2"/>
      <c r="F542" s="4"/>
      <c r="G542" s="1"/>
      <c r="N542" s="189"/>
    </row>
    <row r="543" spans="3:14" s="6" customFormat="1" x14ac:dyDescent="0.25">
      <c r="C543" s="1"/>
      <c r="D543" s="1"/>
      <c r="E543" s="2"/>
      <c r="F543" s="4"/>
      <c r="G543" s="1"/>
      <c r="N543" s="189"/>
    </row>
    <row r="544" spans="3:14" s="6" customFormat="1" x14ac:dyDescent="0.25">
      <c r="C544" s="1"/>
      <c r="D544" s="1"/>
      <c r="E544" s="2"/>
      <c r="F544" s="4"/>
      <c r="G544" s="1"/>
      <c r="N544" s="189"/>
    </row>
    <row r="545" spans="3:14" s="6" customFormat="1" x14ac:dyDescent="0.25">
      <c r="C545" s="1"/>
      <c r="D545" s="1"/>
      <c r="E545" s="2"/>
      <c r="F545" s="4"/>
      <c r="G545" s="1"/>
      <c r="N545" s="189"/>
    </row>
    <row r="546" spans="3:14" s="6" customFormat="1" x14ac:dyDescent="0.25">
      <c r="C546" s="1"/>
      <c r="D546" s="1"/>
      <c r="E546" s="2"/>
      <c r="F546" s="4"/>
      <c r="G546" s="1"/>
      <c r="N546" s="189"/>
    </row>
    <row r="547" spans="3:14" s="6" customFormat="1" x14ac:dyDescent="0.25">
      <c r="C547" s="1"/>
      <c r="D547" s="1"/>
      <c r="E547" s="2"/>
      <c r="F547" s="4"/>
      <c r="G547" s="1"/>
      <c r="N547" s="189"/>
    </row>
    <row r="548" spans="3:14" s="6" customFormat="1" x14ac:dyDescent="0.25">
      <c r="C548" s="1"/>
      <c r="D548" s="1"/>
      <c r="E548" s="2"/>
      <c r="F548" s="4"/>
      <c r="G548" s="1"/>
      <c r="N548" s="189"/>
    </row>
    <row r="549" spans="3:14" s="6" customFormat="1" x14ac:dyDescent="0.25">
      <c r="C549" s="1"/>
      <c r="D549" s="1"/>
      <c r="E549" s="2"/>
      <c r="F549" s="4"/>
      <c r="G549" s="1"/>
      <c r="N549" s="189"/>
    </row>
    <row r="550" spans="3:14" s="6" customFormat="1" x14ac:dyDescent="0.25">
      <c r="C550" s="1"/>
      <c r="D550" s="1"/>
      <c r="E550" s="2"/>
      <c r="F550" s="4"/>
      <c r="G550" s="1"/>
      <c r="N550" s="189"/>
    </row>
    <row r="551" spans="3:14" s="6" customFormat="1" x14ac:dyDescent="0.25">
      <c r="C551" s="1"/>
      <c r="D551" s="1"/>
      <c r="E551" s="2"/>
      <c r="F551" s="4"/>
      <c r="G551" s="1"/>
      <c r="N551" s="189"/>
    </row>
    <row r="552" spans="3:14" s="6" customFormat="1" x14ac:dyDescent="0.25">
      <c r="C552" s="1"/>
      <c r="D552" s="1"/>
      <c r="E552" s="2"/>
      <c r="F552" s="4"/>
      <c r="G552" s="1"/>
      <c r="N552" s="189"/>
    </row>
    <row r="553" spans="3:14" s="6" customFormat="1" x14ac:dyDescent="0.25">
      <c r="C553" s="1"/>
      <c r="D553" s="1"/>
      <c r="E553" s="2"/>
      <c r="F553" s="4"/>
      <c r="G553" s="1"/>
      <c r="N553" s="189"/>
    </row>
    <row r="554" spans="3:14" s="6" customFormat="1" x14ac:dyDescent="0.25">
      <c r="C554" s="1"/>
      <c r="D554" s="1"/>
      <c r="E554" s="2"/>
      <c r="F554" s="4"/>
      <c r="G554" s="1"/>
      <c r="N554" s="189"/>
    </row>
    <row r="555" spans="3:14" s="6" customFormat="1" x14ac:dyDescent="0.25">
      <c r="C555" s="1"/>
      <c r="D555" s="1"/>
      <c r="E555" s="2"/>
      <c r="F555" s="4"/>
      <c r="G555" s="1"/>
      <c r="N555" s="189"/>
    </row>
    <row r="556" spans="3:14" s="6" customFormat="1" x14ac:dyDescent="0.25">
      <c r="C556" s="1"/>
      <c r="D556" s="1"/>
      <c r="E556" s="2"/>
      <c r="F556" s="4"/>
      <c r="G556" s="1"/>
      <c r="N556" s="189"/>
    </row>
    <row r="557" spans="3:14" s="6" customFormat="1" x14ac:dyDescent="0.25">
      <c r="C557" s="1"/>
      <c r="D557" s="1"/>
      <c r="E557" s="2"/>
      <c r="F557" s="4"/>
      <c r="G557" s="1"/>
      <c r="N557" s="189"/>
    </row>
    <row r="558" spans="3:14" s="6" customFormat="1" x14ac:dyDescent="0.25">
      <c r="C558" s="1"/>
      <c r="D558" s="1"/>
      <c r="E558" s="2"/>
      <c r="F558" s="4"/>
      <c r="G558" s="1"/>
      <c r="N558" s="189"/>
    </row>
    <row r="559" spans="3:14" s="6" customFormat="1" x14ac:dyDescent="0.25">
      <c r="C559" s="1"/>
      <c r="D559" s="1"/>
      <c r="E559" s="2"/>
      <c r="F559" s="4"/>
      <c r="G559" s="1"/>
      <c r="N559" s="189"/>
    </row>
    <row r="560" spans="3:14" s="6" customFormat="1" x14ac:dyDescent="0.25">
      <c r="C560" s="1"/>
      <c r="D560" s="1"/>
      <c r="E560" s="2"/>
      <c r="F560" s="4"/>
      <c r="G560" s="1"/>
      <c r="N560" s="189"/>
    </row>
    <row r="561" spans="3:14" s="6" customFormat="1" x14ac:dyDescent="0.25">
      <c r="C561" s="1"/>
      <c r="D561" s="1"/>
      <c r="E561" s="2"/>
      <c r="F561" s="4"/>
      <c r="G561" s="1"/>
      <c r="N561" s="189"/>
    </row>
    <row r="562" spans="3:14" s="6" customFormat="1" x14ac:dyDescent="0.25">
      <c r="C562" s="1"/>
      <c r="D562" s="1"/>
      <c r="E562" s="2"/>
      <c r="F562" s="4"/>
      <c r="G562" s="1"/>
      <c r="N562" s="189"/>
    </row>
    <row r="563" spans="3:14" s="6" customFormat="1" x14ac:dyDescent="0.25">
      <c r="C563" s="1"/>
      <c r="D563" s="1"/>
      <c r="E563" s="2"/>
      <c r="F563" s="4"/>
      <c r="G563" s="1"/>
      <c r="N563" s="189"/>
    </row>
    <row r="564" spans="3:14" s="6" customFormat="1" x14ac:dyDescent="0.25">
      <c r="C564" s="1"/>
      <c r="D564" s="1"/>
      <c r="E564" s="2"/>
      <c r="F564" s="4"/>
      <c r="G564" s="1"/>
      <c r="N564" s="189"/>
    </row>
    <row r="565" spans="3:14" s="6" customFormat="1" x14ac:dyDescent="0.25">
      <c r="C565" s="1"/>
      <c r="D565" s="1"/>
      <c r="E565" s="2"/>
      <c r="F565" s="4"/>
      <c r="G565" s="1"/>
      <c r="N565" s="189"/>
    </row>
    <row r="566" spans="3:14" s="6" customFormat="1" x14ac:dyDescent="0.25">
      <c r="C566" s="1"/>
      <c r="D566" s="1"/>
      <c r="E566" s="2"/>
      <c r="F566" s="4"/>
      <c r="G566" s="1"/>
      <c r="N566" s="189"/>
    </row>
    <row r="567" spans="3:14" s="6" customFormat="1" x14ac:dyDescent="0.25">
      <c r="C567" s="1"/>
      <c r="D567" s="1"/>
      <c r="E567" s="2"/>
      <c r="F567" s="4"/>
      <c r="G567" s="1"/>
      <c r="N567" s="189"/>
    </row>
    <row r="568" spans="3:14" s="6" customFormat="1" x14ac:dyDescent="0.25">
      <c r="C568" s="1"/>
      <c r="D568" s="1"/>
      <c r="E568" s="2"/>
      <c r="F568" s="4"/>
      <c r="G568" s="1"/>
      <c r="N568" s="189"/>
    </row>
    <row r="569" spans="3:14" s="6" customFormat="1" x14ac:dyDescent="0.25">
      <c r="C569" s="1"/>
      <c r="D569" s="1"/>
      <c r="E569" s="2"/>
      <c r="F569" s="4"/>
      <c r="G569" s="1"/>
      <c r="N569" s="189"/>
    </row>
    <row r="570" spans="3:14" s="6" customFormat="1" x14ac:dyDescent="0.25">
      <c r="C570" s="1"/>
      <c r="D570" s="1"/>
      <c r="E570" s="2"/>
      <c r="F570" s="4"/>
      <c r="G570" s="1"/>
      <c r="N570" s="189"/>
    </row>
    <row r="571" spans="3:14" s="6" customFormat="1" x14ac:dyDescent="0.25">
      <c r="C571" s="1"/>
      <c r="D571" s="1"/>
      <c r="E571" s="2"/>
      <c r="F571" s="4"/>
      <c r="G571" s="1"/>
      <c r="N571" s="189"/>
    </row>
    <row r="572" spans="3:14" s="6" customFormat="1" x14ac:dyDescent="0.25">
      <c r="C572" s="1"/>
      <c r="D572" s="1"/>
      <c r="E572" s="2"/>
      <c r="F572" s="4"/>
      <c r="G572" s="1"/>
      <c r="N572" s="189"/>
    </row>
    <row r="573" spans="3:14" s="6" customFormat="1" x14ac:dyDescent="0.25">
      <c r="C573" s="1"/>
      <c r="D573" s="1"/>
      <c r="E573" s="2"/>
      <c r="F573" s="4"/>
      <c r="G573" s="1"/>
      <c r="N573" s="189"/>
    </row>
    <row r="574" spans="3:14" s="6" customFormat="1" x14ac:dyDescent="0.25">
      <c r="C574" s="1"/>
      <c r="D574" s="1"/>
      <c r="E574" s="2"/>
      <c r="F574" s="4"/>
      <c r="G574" s="1"/>
      <c r="N574" s="189"/>
    </row>
    <row r="575" spans="3:14" s="6" customFormat="1" x14ac:dyDescent="0.25">
      <c r="C575" s="1"/>
      <c r="D575" s="1"/>
      <c r="E575" s="2"/>
      <c r="F575" s="4"/>
      <c r="G575" s="1"/>
      <c r="N575" s="189"/>
    </row>
    <row r="576" spans="3:14" s="6" customFormat="1" x14ac:dyDescent="0.25">
      <c r="C576" s="1"/>
      <c r="D576" s="1"/>
      <c r="E576" s="2"/>
      <c r="F576" s="4"/>
      <c r="G576" s="1"/>
      <c r="N576" s="189"/>
    </row>
    <row r="577" spans="3:14" s="6" customFormat="1" x14ac:dyDescent="0.25">
      <c r="C577" s="1"/>
      <c r="D577" s="1"/>
      <c r="E577" s="2"/>
      <c r="F577" s="4"/>
      <c r="G577" s="1"/>
      <c r="N577" s="189"/>
    </row>
    <row r="578" spans="3:14" s="6" customFormat="1" x14ac:dyDescent="0.25">
      <c r="C578" s="1"/>
      <c r="D578" s="1"/>
      <c r="E578" s="2"/>
      <c r="F578" s="4"/>
      <c r="G578" s="1"/>
      <c r="N578" s="189"/>
    </row>
    <row r="579" spans="3:14" s="6" customFormat="1" x14ac:dyDescent="0.25">
      <c r="C579" s="1"/>
      <c r="D579" s="1"/>
      <c r="E579" s="2"/>
      <c r="F579" s="4"/>
      <c r="G579" s="1"/>
      <c r="N579" s="189"/>
    </row>
    <row r="580" spans="3:14" s="6" customFormat="1" x14ac:dyDescent="0.25">
      <c r="C580" s="1"/>
      <c r="D580" s="1"/>
      <c r="E580" s="2"/>
      <c r="F580" s="4"/>
      <c r="G580" s="1"/>
      <c r="N580" s="189"/>
    </row>
    <row r="581" spans="3:14" s="6" customFormat="1" x14ac:dyDescent="0.25">
      <c r="C581" s="1"/>
      <c r="D581" s="1"/>
      <c r="E581" s="2"/>
      <c r="F581" s="4"/>
      <c r="G581" s="1"/>
      <c r="N581" s="189"/>
    </row>
    <row r="582" spans="3:14" s="6" customFormat="1" x14ac:dyDescent="0.25">
      <c r="C582" s="1"/>
      <c r="D582" s="1"/>
      <c r="E582" s="2"/>
      <c r="F582" s="4"/>
      <c r="G582" s="1"/>
      <c r="N582" s="189"/>
    </row>
    <row r="583" spans="3:14" s="6" customFormat="1" x14ac:dyDescent="0.25">
      <c r="C583" s="1"/>
      <c r="D583" s="1"/>
      <c r="E583" s="2"/>
      <c r="F583" s="4"/>
      <c r="G583" s="1"/>
      <c r="N583" s="189"/>
    </row>
    <row r="584" spans="3:14" s="6" customFormat="1" x14ac:dyDescent="0.25">
      <c r="C584" s="1"/>
      <c r="D584" s="1"/>
      <c r="E584" s="2"/>
      <c r="F584" s="4"/>
      <c r="G584" s="1"/>
      <c r="N584" s="189"/>
    </row>
    <row r="585" spans="3:14" s="6" customFormat="1" x14ac:dyDescent="0.25">
      <c r="C585" s="1"/>
      <c r="D585" s="1"/>
      <c r="E585" s="2"/>
      <c r="F585" s="4"/>
      <c r="G585" s="1"/>
      <c r="N585" s="189"/>
    </row>
    <row r="586" spans="3:14" s="6" customFormat="1" x14ac:dyDescent="0.25">
      <c r="C586" s="1"/>
      <c r="D586" s="1"/>
      <c r="E586" s="2"/>
      <c r="F586" s="4"/>
      <c r="G586" s="1"/>
      <c r="N586" s="189"/>
    </row>
    <row r="587" spans="3:14" s="6" customFormat="1" x14ac:dyDescent="0.25">
      <c r="C587" s="1"/>
      <c r="D587" s="1"/>
      <c r="E587" s="2"/>
      <c r="F587" s="4"/>
      <c r="G587" s="1"/>
      <c r="N587" s="189"/>
    </row>
    <row r="588" spans="3:14" s="6" customFormat="1" x14ac:dyDescent="0.25">
      <c r="C588" s="1"/>
      <c r="D588" s="1"/>
      <c r="E588" s="2"/>
      <c r="F588" s="4"/>
      <c r="G588" s="1"/>
      <c r="N588" s="189"/>
    </row>
    <row r="589" spans="3:14" s="6" customFormat="1" x14ac:dyDescent="0.25">
      <c r="C589" s="1"/>
      <c r="D589" s="1"/>
      <c r="E589" s="2"/>
      <c r="F589" s="4"/>
      <c r="G589" s="1"/>
      <c r="N589" s="189"/>
    </row>
    <row r="590" spans="3:14" s="6" customFormat="1" x14ac:dyDescent="0.25">
      <c r="C590" s="1"/>
      <c r="D590" s="1"/>
      <c r="E590" s="2"/>
      <c r="F590" s="4"/>
      <c r="G590" s="1"/>
      <c r="N590" s="189"/>
    </row>
    <row r="591" spans="3:14" s="6" customFormat="1" x14ac:dyDescent="0.25">
      <c r="C591" s="1"/>
      <c r="D591" s="1"/>
      <c r="E591" s="2"/>
      <c r="F591" s="4"/>
      <c r="G591" s="1"/>
      <c r="N591" s="189"/>
    </row>
    <row r="592" spans="3:14" s="6" customFormat="1" x14ac:dyDescent="0.25">
      <c r="C592" s="1"/>
      <c r="D592" s="1"/>
      <c r="E592" s="2"/>
      <c r="F592" s="4"/>
      <c r="G592" s="1"/>
      <c r="N592" s="189"/>
    </row>
    <row r="593" spans="3:14" s="6" customFormat="1" x14ac:dyDescent="0.25">
      <c r="C593" s="1"/>
      <c r="D593" s="1"/>
      <c r="E593" s="2"/>
      <c r="F593" s="4"/>
      <c r="G593" s="1"/>
      <c r="N593" s="189"/>
    </row>
    <row r="594" spans="3:14" s="6" customFormat="1" x14ac:dyDescent="0.25">
      <c r="C594" s="1"/>
      <c r="D594" s="1"/>
      <c r="E594" s="2"/>
      <c r="F594" s="4"/>
      <c r="G594" s="1"/>
      <c r="N594" s="189"/>
    </row>
    <row r="595" spans="3:14" s="6" customFormat="1" x14ac:dyDescent="0.25">
      <c r="C595" s="1"/>
      <c r="D595" s="1"/>
      <c r="E595" s="2"/>
      <c r="F595" s="4"/>
      <c r="G595" s="1"/>
      <c r="N595" s="189"/>
    </row>
    <row r="596" spans="3:14" s="6" customFormat="1" x14ac:dyDescent="0.25">
      <c r="C596" s="1"/>
      <c r="D596" s="1"/>
      <c r="E596" s="2"/>
      <c r="F596" s="4"/>
      <c r="G596" s="1"/>
      <c r="N596" s="189"/>
    </row>
    <row r="597" spans="3:14" s="6" customFormat="1" x14ac:dyDescent="0.25">
      <c r="C597" s="1"/>
      <c r="D597" s="1"/>
      <c r="E597" s="2"/>
      <c r="F597" s="4"/>
      <c r="G597" s="1"/>
      <c r="N597" s="189"/>
    </row>
    <row r="598" spans="3:14" s="6" customFormat="1" x14ac:dyDescent="0.25">
      <c r="C598" s="1"/>
      <c r="D598" s="1"/>
      <c r="E598" s="2"/>
      <c r="F598" s="4"/>
      <c r="G598" s="1"/>
      <c r="N598" s="189"/>
    </row>
    <row r="599" spans="3:14" s="6" customFormat="1" x14ac:dyDescent="0.25">
      <c r="C599" s="1"/>
      <c r="D599" s="1"/>
      <c r="E599" s="2"/>
      <c r="F599" s="4"/>
      <c r="G599" s="1"/>
      <c r="N599" s="189"/>
    </row>
    <row r="600" spans="3:14" s="6" customFormat="1" x14ac:dyDescent="0.25">
      <c r="C600" s="1"/>
      <c r="D600" s="1"/>
      <c r="E600" s="2"/>
      <c r="F600" s="4"/>
      <c r="G600" s="1"/>
      <c r="N600" s="189"/>
    </row>
    <row r="601" spans="3:14" s="6" customFormat="1" x14ac:dyDescent="0.25">
      <c r="C601" s="1"/>
      <c r="D601" s="1"/>
      <c r="E601" s="2"/>
      <c r="F601" s="4"/>
      <c r="G601" s="1"/>
      <c r="N601" s="189"/>
    </row>
    <row r="602" spans="3:14" s="6" customFormat="1" x14ac:dyDescent="0.25">
      <c r="C602" s="1"/>
      <c r="D602" s="1"/>
      <c r="E602" s="2"/>
      <c r="F602" s="4"/>
      <c r="G602" s="1"/>
      <c r="N602" s="189"/>
    </row>
    <row r="603" spans="3:14" s="6" customFormat="1" x14ac:dyDescent="0.25">
      <c r="C603" s="1"/>
      <c r="D603" s="1"/>
      <c r="E603" s="2"/>
      <c r="F603" s="4"/>
      <c r="G603" s="1"/>
      <c r="N603" s="189"/>
    </row>
    <row r="604" spans="3:14" s="6" customFormat="1" x14ac:dyDescent="0.25">
      <c r="C604" s="1"/>
      <c r="D604" s="1"/>
      <c r="E604" s="2"/>
      <c r="F604" s="4"/>
      <c r="G604" s="1"/>
      <c r="N604" s="189"/>
    </row>
    <row r="605" spans="3:14" s="6" customFormat="1" x14ac:dyDescent="0.25">
      <c r="C605" s="1"/>
      <c r="D605" s="1"/>
      <c r="E605" s="2"/>
      <c r="F605" s="4"/>
      <c r="G605" s="1"/>
      <c r="N605" s="189"/>
    </row>
    <row r="606" spans="3:14" s="6" customFormat="1" x14ac:dyDescent="0.25">
      <c r="C606" s="1"/>
      <c r="D606" s="1"/>
      <c r="E606" s="2"/>
      <c r="F606" s="4"/>
      <c r="G606" s="1"/>
      <c r="N606" s="189"/>
    </row>
    <row r="607" spans="3:14" s="6" customFormat="1" x14ac:dyDescent="0.25">
      <c r="C607" s="1"/>
      <c r="D607" s="1"/>
      <c r="E607" s="2"/>
      <c r="F607" s="4"/>
      <c r="G607" s="1"/>
      <c r="N607" s="189"/>
    </row>
    <row r="608" spans="3:14" s="6" customFormat="1" x14ac:dyDescent="0.25">
      <c r="C608" s="1"/>
      <c r="D608" s="1"/>
      <c r="E608" s="2"/>
      <c r="F608" s="4"/>
      <c r="G608" s="1"/>
      <c r="N608" s="189"/>
    </row>
    <row r="609" spans="3:14" s="6" customFormat="1" x14ac:dyDescent="0.25">
      <c r="C609" s="1"/>
      <c r="D609" s="1"/>
      <c r="E609" s="2"/>
      <c r="F609" s="4"/>
      <c r="G609" s="1"/>
      <c r="N609" s="189"/>
    </row>
    <row r="610" spans="3:14" s="6" customFormat="1" x14ac:dyDescent="0.25">
      <c r="C610" s="1"/>
      <c r="D610" s="1"/>
      <c r="E610" s="2"/>
      <c r="F610" s="4"/>
      <c r="G610" s="1"/>
      <c r="N610" s="189"/>
    </row>
    <row r="611" spans="3:14" s="6" customFormat="1" x14ac:dyDescent="0.25">
      <c r="C611" s="1"/>
      <c r="D611" s="1"/>
      <c r="E611" s="2"/>
      <c r="F611" s="4"/>
      <c r="G611" s="1"/>
      <c r="N611" s="189"/>
    </row>
    <row r="612" spans="3:14" s="6" customFormat="1" x14ac:dyDescent="0.25">
      <c r="C612" s="1"/>
      <c r="D612" s="1"/>
      <c r="E612" s="2"/>
      <c r="F612" s="4"/>
      <c r="G612" s="1"/>
      <c r="N612" s="189"/>
    </row>
    <row r="613" spans="3:14" s="6" customFormat="1" x14ac:dyDescent="0.25">
      <c r="C613" s="1"/>
      <c r="D613" s="1"/>
      <c r="E613" s="2"/>
      <c r="F613" s="4"/>
      <c r="G613" s="1"/>
      <c r="N613" s="189"/>
    </row>
    <row r="614" spans="3:14" s="6" customFormat="1" x14ac:dyDescent="0.25">
      <c r="C614" s="1"/>
      <c r="D614" s="1"/>
      <c r="E614" s="2"/>
      <c r="F614" s="4"/>
      <c r="G614" s="1"/>
      <c r="N614" s="189"/>
    </row>
    <row r="615" spans="3:14" s="6" customFormat="1" x14ac:dyDescent="0.25">
      <c r="C615" s="1"/>
      <c r="D615" s="1"/>
      <c r="E615" s="2"/>
      <c r="F615" s="4"/>
      <c r="G615" s="1"/>
      <c r="N615" s="189"/>
    </row>
    <row r="616" spans="3:14" s="6" customFormat="1" x14ac:dyDescent="0.25">
      <c r="C616" s="1"/>
      <c r="D616" s="1"/>
      <c r="E616" s="2"/>
      <c r="F616" s="4"/>
      <c r="G616" s="1"/>
      <c r="N616" s="189"/>
    </row>
    <row r="617" spans="3:14" s="6" customFormat="1" x14ac:dyDescent="0.25">
      <c r="C617" s="1"/>
      <c r="D617" s="1"/>
      <c r="E617" s="2"/>
      <c r="F617" s="4"/>
      <c r="G617" s="1"/>
      <c r="N617" s="189"/>
    </row>
    <row r="618" spans="3:14" s="6" customFormat="1" x14ac:dyDescent="0.25">
      <c r="C618" s="1"/>
      <c r="D618" s="1"/>
      <c r="E618" s="2"/>
      <c r="F618" s="4"/>
      <c r="G618" s="1"/>
      <c r="N618" s="189"/>
    </row>
    <row r="619" spans="3:14" s="6" customFormat="1" x14ac:dyDescent="0.25">
      <c r="C619" s="1"/>
      <c r="D619" s="1"/>
      <c r="E619" s="2"/>
      <c r="F619" s="4"/>
      <c r="G619" s="1"/>
      <c r="N619" s="189"/>
    </row>
    <row r="620" spans="3:14" s="6" customFormat="1" x14ac:dyDescent="0.25">
      <c r="C620" s="1"/>
      <c r="D620" s="1"/>
      <c r="E620" s="2"/>
      <c r="F620" s="4"/>
      <c r="G620" s="1"/>
      <c r="N620" s="189"/>
    </row>
    <row r="621" spans="3:14" s="6" customFormat="1" x14ac:dyDescent="0.25">
      <c r="C621" s="1"/>
      <c r="D621" s="1"/>
      <c r="E621" s="2"/>
      <c r="F621" s="4"/>
      <c r="G621" s="1"/>
      <c r="N621" s="189"/>
    </row>
    <row r="622" spans="3:14" s="6" customFormat="1" x14ac:dyDescent="0.25">
      <c r="C622" s="1"/>
      <c r="D622" s="1"/>
      <c r="E622" s="2"/>
      <c r="F622" s="4"/>
      <c r="G622" s="1"/>
      <c r="N622" s="189"/>
    </row>
    <row r="623" spans="3:14" s="6" customFormat="1" x14ac:dyDescent="0.25">
      <c r="C623" s="1"/>
      <c r="D623" s="1"/>
      <c r="E623" s="2"/>
      <c r="F623" s="4"/>
      <c r="G623" s="1"/>
      <c r="N623" s="189"/>
    </row>
    <row r="624" spans="3:14" s="6" customFormat="1" x14ac:dyDescent="0.25">
      <c r="C624" s="1"/>
      <c r="D624" s="1"/>
      <c r="E624" s="2"/>
      <c r="F624" s="4"/>
      <c r="G624" s="1"/>
      <c r="N624" s="189"/>
    </row>
    <row r="625" spans="3:14" s="6" customFormat="1" x14ac:dyDescent="0.25">
      <c r="C625" s="1"/>
      <c r="D625" s="1"/>
      <c r="E625" s="2"/>
      <c r="F625" s="4"/>
      <c r="G625" s="1"/>
      <c r="N625" s="189"/>
    </row>
    <row r="626" spans="3:14" s="6" customFormat="1" x14ac:dyDescent="0.25">
      <c r="C626" s="1"/>
      <c r="D626" s="1"/>
      <c r="E626" s="2"/>
      <c r="F626" s="4"/>
      <c r="G626" s="1"/>
      <c r="N626" s="189"/>
    </row>
    <row r="627" spans="3:14" s="6" customFormat="1" x14ac:dyDescent="0.25">
      <c r="C627" s="1"/>
      <c r="D627" s="1"/>
      <c r="E627" s="2"/>
      <c r="F627" s="4"/>
      <c r="G627" s="1"/>
      <c r="N627" s="189"/>
    </row>
    <row r="628" spans="3:14" s="6" customFormat="1" x14ac:dyDescent="0.25">
      <c r="C628" s="1"/>
      <c r="D628" s="1"/>
      <c r="E628" s="2"/>
      <c r="F628" s="4"/>
      <c r="G628" s="1"/>
      <c r="N628" s="189"/>
    </row>
    <row r="629" spans="3:14" s="6" customFormat="1" x14ac:dyDescent="0.25">
      <c r="C629" s="1"/>
      <c r="D629" s="1"/>
      <c r="E629" s="2"/>
      <c r="F629" s="4"/>
      <c r="G629" s="1"/>
      <c r="N629" s="189"/>
    </row>
    <row r="630" spans="3:14" s="6" customFormat="1" x14ac:dyDescent="0.25">
      <c r="C630" s="1"/>
      <c r="D630" s="1"/>
      <c r="E630" s="2"/>
      <c r="F630" s="4"/>
      <c r="G630" s="1"/>
      <c r="N630" s="189"/>
    </row>
    <row r="631" spans="3:14" s="6" customFormat="1" x14ac:dyDescent="0.25">
      <c r="C631" s="1"/>
      <c r="D631" s="1"/>
      <c r="E631" s="2"/>
      <c r="F631" s="4"/>
      <c r="G631" s="1"/>
      <c r="N631" s="189"/>
    </row>
    <row r="632" spans="3:14" s="6" customFormat="1" x14ac:dyDescent="0.25">
      <c r="C632" s="1"/>
      <c r="D632" s="1"/>
      <c r="E632" s="2"/>
      <c r="F632" s="4"/>
      <c r="G632" s="1"/>
      <c r="N632" s="189"/>
    </row>
    <row r="633" spans="3:14" s="6" customFormat="1" x14ac:dyDescent="0.25">
      <c r="C633" s="1"/>
      <c r="D633" s="1"/>
      <c r="E633" s="2"/>
      <c r="F633" s="4"/>
      <c r="G633" s="1"/>
      <c r="N633" s="189"/>
    </row>
    <row r="634" spans="3:14" s="6" customFormat="1" x14ac:dyDescent="0.25">
      <c r="C634" s="1"/>
      <c r="D634" s="1"/>
      <c r="E634" s="2"/>
      <c r="F634" s="4"/>
      <c r="G634" s="1"/>
      <c r="N634" s="189"/>
    </row>
    <row r="635" spans="3:14" s="6" customFormat="1" x14ac:dyDescent="0.25">
      <c r="C635" s="1"/>
      <c r="D635" s="1"/>
      <c r="E635" s="2"/>
      <c r="F635" s="4"/>
      <c r="G635" s="1"/>
      <c r="N635" s="189"/>
    </row>
    <row r="636" spans="3:14" s="6" customFormat="1" x14ac:dyDescent="0.25">
      <c r="C636" s="1"/>
      <c r="D636" s="1"/>
      <c r="E636" s="2"/>
      <c r="F636" s="4"/>
      <c r="G636" s="1"/>
      <c r="N636" s="189"/>
    </row>
    <row r="637" spans="3:14" s="6" customFormat="1" x14ac:dyDescent="0.25">
      <c r="C637" s="1"/>
      <c r="D637" s="1"/>
      <c r="E637" s="2"/>
      <c r="F637" s="4"/>
      <c r="G637" s="1"/>
      <c r="N637" s="189"/>
    </row>
    <row r="638" spans="3:14" s="6" customFormat="1" x14ac:dyDescent="0.25">
      <c r="C638" s="1"/>
      <c r="D638" s="1"/>
      <c r="E638" s="2"/>
      <c r="F638" s="4"/>
      <c r="G638" s="1"/>
      <c r="N638" s="189"/>
    </row>
    <row r="639" spans="3:14" s="6" customFormat="1" x14ac:dyDescent="0.25">
      <c r="C639" s="1"/>
      <c r="D639" s="1"/>
      <c r="E639" s="2"/>
      <c r="F639" s="4"/>
      <c r="G639" s="1"/>
      <c r="N639" s="189"/>
    </row>
    <row r="640" spans="3:14" s="6" customFormat="1" x14ac:dyDescent="0.25">
      <c r="C640" s="1"/>
      <c r="D640" s="1"/>
      <c r="E640" s="2"/>
      <c r="F640" s="4"/>
      <c r="G640" s="1"/>
      <c r="N640" s="189"/>
    </row>
    <row r="641" spans="3:14" s="6" customFormat="1" x14ac:dyDescent="0.25">
      <c r="C641" s="1"/>
      <c r="D641" s="1"/>
      <c r="E641" s="2"/>
      <c r="F641" s="4"/>
      <c r="G641" s="1"/>
      <c r="N641" s="189"/>
    </row>
    <row r="642" spans="3:14" s="6" customFormat="1" x14ac:dyDescent="0.25">
      <c r="C642" s="1"/>
      <c r="D642" s="1"/>
      <c r="E642" s="2"/>
      <c r="F642" s="4"/>
      <c r="G642" s="1"/>
      <c r="N642" s="189"/>
    </row>
    <row r="643" spans="3:14" s="6" customFormat="1" x14ac:dyDescent="0.25">
      <c r="C643" s="1"/>
      <c r="D643" s="1"/>
      <c r="E643" s="2"/>
      <c r="F643" s="4"/>
      <c r="G643" s="1"/>
      <c r="N643" s="189"/>
    </row>
    <row r="644" spans="3:14" s="6" customFormat="1" x14ac:dyDescent="0.25">
      <c r="C644" s="1"/>
      <c r="D644" s="1"/>
      <c r="E644" s="2"/>
      <c r="F644" s="4"/>
      <c r="G644" s="1"/>
      <c r="N644" s="189"/>
    </row>
    <row r="645" spans="3:14" s="6" customFormat="1" x14ac:dyDescent="0.25">
      <c r="C645" s="1"/>
      <c r="D645" s="1"/>
      <c r="E645" s="2"/>
      <c r="F645" s="4"/>
      <c r="G645" s="1"/>
      <c r="N645" s="189"/>
    </row>
    <row r="646" spans="3:14" s="6" customFormat="1" x14ac:dyDescent="0.25">
      <c r="C646" s="1"/>
      <c r="D646" s="1"/>
      <c r="E646" s="2"/>
      <c r="F646" s="4"/>
      <c r="G646" s="1"/>
      <c r="N646" s="189"/>
    </row>
    <row r="647" spans="3:14" s="6" customFormat="1" x14ac:dyDescent="0.25">
      <c r="C647" s="1"/>
      <c r="D647" s="1"/>
      <c r="E647" s="2"/>
      <c r="F647" s="4"/>
      <c r="G647" s="1"/>
      <c r="N647" s="189"/>
    </row>
    <row r="648" spans="3:14" s="6" customFormat="1" x14ac:dyDescent="0.25">
      <c r="C648" s="1"/>
      <c r="D648" s="1"/>
      <c r="E648" s="2"/>
      <c r="F648" s="4"/>
      <c r="G648" s="1"/>
      <c r="N648" s="189"/>
    </row>
    <row r="649" spans="3:14" s="6" customFormat="1" x14ac:dyDescent="0.25">
      <c r="C649" s="1"/>
      <c r="D649" s="1"/>
      <c r="E649" s="2"/>
      <c r="F649" s="4"/>
      <c r="G649" s="1"/>
      <c r="N649" s="189"/>
    </row>
    <row r="650" spans="3:14" s="6" customFormat="1" x14ac:dyDescent="0.25">
      <c r="C650" s="1"/>
      <c r="D650" s="1"/>
      <c r="E650" s="2"/>
      <c r="F650" s="4"/>
      <c r="G650" s="1"/>
      <c r="N650" s="189"/>
    </row>
    <row r="651" spans="3:14" s="6" customFormat="1" x14ac:dyDescent="0.25">
      <c r="C651" s="1"/>
      <c r="D651" s="1"/>
      <c r="E651" s="2"/>
      <c r="F651" s="4"/>
      <c r="G651" s="1"/>
      <c r="N651" s="189"/>
    </row>
    <row r="652" spans="3:14" s="6" customFormat="1" x14ac:dyDescent="0.25">
      <c r="C652" s="1"/>
      <c r="D652" s="1"/>
      <c r="E652" s="2"/>
      <c r="F652" s="4"/>
      <c r="G652" s="1"/>
      <c r="N652" s="189"/>
    </row>
    <row r="653" spans="3:14" s="6" customFormat="1" x14ac:dyDescent="0.25">
      <c r="C653" s="1"/>
      <c r="D653" s="1"/>
      <c r="E653" s="2"/>
      <c r="F653" s="4"/>
      <c r="G653" s="1"/>
      <c r="N653" s="189"/>
    </row>
    <row r="654" spans="3:14" s="6" customFormat="1" x14ac:dyDescent="0.25">
      <c r="C654" s="1"/>
      <c r="D654" s="1"/>
      <c r="E654" s="2"/>
      <c r="F654" s="4"/>
      <c r="G654" s="1"/>
      <c r="N654" s="189"/>
    </row>
    <row r="655" spans="3:14" s="6" customFormat="1" x14ac:dyDescent="0.25">
      <c r="C655" s="1"/>
      <c r="D655" s="1"/>
      <c r="E655" s="2"/>
      <c r="F655" s="4"/>
      <c r="G655" s="1"/>
      <c r="N655" s="189"/>
    </row>
    <row r="656" spans="3:14" s="6" customFormat="1" x14ac:dyDescent="0.25">
      <c r="C656" s="1"/>
      <c r="D656" s="1"/>
      <c r="E656" s="2"/>
      <c r="F656" s="4"/>
      <c r="G656" s="1"/>
      <c r="N656" s="189"/>
    </row>
    <row r="657" spans="3:14" s="6" customFormat="1" x14ac:dyDescent="0.25">
      <c r="C657" s="1"/>
      <c r="D657" s="1"/>
      <c r="E657" s="2"/>
      <c r="F657" s="4"/>
      <c r="G657" s="1"/>
      <c r="N657" s="189"/>
    </row>
    <row r="658" spans="3:14" s="6" customFormat="1" x14ac:dyDescent="0.25">
      <c r="C658" s="1"/>
      <c r="D658" s="1"/>
      <c r="E658" s="2"/>
      <c r="F658" s="4"/>
      <c r="G658" s="1"/>
      <c r="N658" s="189"/>
    </row>
    <row r="659" spans="3:14" s="6" customFormat="1" x14ac:dyDescent="0.25">
      <c r="C659" s="1"/>
      <c r="D659" s="1"/>
      <c r="E659" s="2"/>
      <c r="F659" s="4"/>
      <c r="G659" s="1"/>
      <c r="N659" s="189"/>
    </row>
    <row r="660" spans="3:14" s="6" customFormat="1" x14ac:dyDescent="0.25">
      <c r="C660" s="1"/>
      <c r="D660" s="1"/>
      <c r="E660" s="2"/>
      <c r="F660" s="4"/>
      <c r="G660" s="1"/>
      <c r="N660" s="189"/>
    </row>
    <row r="661" spans="3:14" s="6" customFormat="1" x14ac:dyDescent="0.25">
      <c r="C661" s="1"/>
      <c r="D661" s="1"/>
      <c r="E661" s="2"/>
      <c r="F661" s="4"/>
      <c r="G661" s="1"/>
      <c r="N661" s="189"/>
    </row>
    <row r="662" spans="3:14" s="6" customFormat="1" x14ac:dyDescent="0.25">
      <c r="C662" s="1"/>
      <c r="D662" s="1"/>
      <c r="E662" s="2"/>
      <c r="F662" s="4"/>
      <c r="G662" s="1"/>
      <c r="N662" s="189"/>
    </row>
    <row r="663" spans="3:14" s="6" customFormat="1" x14ac:dyDescent="0.25">
      <c r="C663" s="1"/>
      <c r="D663" s="1"/>
      <c r="E663" s="2"/>
      <c r="F663" s="4"/>
      <c r="G663" s="1"/>
      <c r="N663" s="189"/>
    </row>
    <row r="664" spans="3:14" s="6" customFormat="1" x14ac:dyDescent="0.25">
      <c r="C664" s="1"/>
      <c r="D664" s="1"/>
      <c r="E664" s="2"/>
      <c r="F664" s="4"/>
      <c r="G664" s="1"/>
      <c r="N664" s="189"/>
    </row>
    <row r="665" spans="3:14" s="6" customFormat="1" x14ac:dyDescent="0.25">
      <c r="C665" s="1"/>
      <c r="D665" s="1"/>
      <c r="E665" s="2"/>
      <c r="F665" s="4"/>
      <c r="G665" s="1"/>
      <c r="N665" s="189"/>
    </row>
    <row r="666" spans="3:14" s="6" customFormat="1" x14ac:dyDescent="0.25">
      <c r="C666" s="1"/>
      <c r="D666" s="1"/>
      <c r="E666" s="2"/>
      <c r="F666" s="4"/>
      <c r="G666" s="1"/>
      <c r="N666" s="189"/>
    </row>
    <row r="667" spans="3:14" s="6" customFormat="1" x14ac:dyDescent="0.25">
      <c r="C667" s="1"/>
      <c r="D667" s="1"/>
      <c r="E667" s="2"/>
      <c r="F667" s="4"/>
      <c r="G667" s="1"/>
      <c r="N667" s="189"/>
    </row>
    <row r="668" spans="3:14" s="6" customFormat="1" x14ac:dyDescent="0.25">
      <c r="C668" s="1"/>
      <c r="D668" s="1"/>
      <c r="E668" s="2"/>
      <c r="F668" s="4"/>
      <c r="G668" s="1"/>
      <c r="N668" s="189"/>
    </row>
    <row r="669" spans="3:14" s="6" customFormat="1" x14ac:dyDescent="0.25">
      <c r="C669" s="1"/>
      <c r="D669" s="1"/>
      <c r="E669" s="2"/>
      <c r="F669" s="4"/>
      <c r="G669" s="1"/>
      <c r="N669" s="189"/>
    </row>
    <row r="670" spans="3:14" s="6" customFormat="1" x14ac:dyDescent="0.25">
      <c r="C670" s="1"/>
      <c r="D670" s="1"/>
      <c r="E670" s="2"/>
      <c r="F670" s="4"/>
      <c r="G670" s="1"/>
      <c r="N670" s="189"/>
    </row>
    <row r="671" spans="3:14" s="6" customFormat="1" x14ac:dyDescent="0.25">
      <c r="C671" s="1"/>
      <c r="D671" s="1"/>
      <c r="E671" s="2"/>
      <c r="F671" s="4"/>
      <c r="G671" s="1"/>
      <c r="N671" s="189"/>
    </row>
    <row r="672" spans="3:14" s="6" customFormat="1" x14ac:dyDescent="0.25">
      <c r="C672" s="1"/>
      <c r="D672" s="1"/>
      <c r="E672" s="2"/>
      <c r="F672" s="4"/>
      <c r="G672" s="1"/>
      <c r="N672" s="189"/>
    </row>
    <row r="673" spans="3:14" s="6" customFormat="1" x14ac:dyDescent="0.25">
      <c r="C673" s="1"/>
      <c r="D673" s="1"/>
      <c r="E673" s="2"/>
      <c r="F673" s="4"/>
      <c r="G673" s="1"/>
      <c r="N673" s="189"/>
    </row>
    <row r="674" spans="3:14" s="6" customFormat="1" x14ac:dyDescent="0.25">
      <c r="C674" s="1"/>
      <c r="D674" s="1"/>
      <c r="E674" s="2"/>
      <c r="F674" s="4"/>
      <c r="G674" s="1"/>
      <c r="N674" s="189"/>
    </row>
    <row r="675" spans="3:14" s="6" customFormat="1" x14ac:dyDescent="0.25">
      <c r="C675" s="1"/>
      <c r="D675" s="1"/>
      <c r="E675" s="2"/>
      <c r="F675" s="4"/>
      <c r="G675" s="1"/>
      <c r="N675" s="189"/>
    </row>
    <row r="676" spans="3:14" s="6" customFormat="1" x14ac:dyDescent="0.25">
      <c r="C676" s="1"/>
      <c r="D676" s="1"/>
      <c r="E676" s="2"/>
      <c r="F676" s="4"/>
      <c r="G676" s="1"/>
      <c r="N676" s="189"/>
    </row>
    <row r="677" spans="3:14" s="6" customFormat="1" x14ac:dyDescent="0.25">
      <c r="C677" s="1"/>
      <c r="D677" s="1"/>
      <c r="E677" s="2"/>
      <c r="F677" s="4"/>
      <c r="G677" s="1"/>
      <c r="N677" s="189"/>
    </row>
    <row r="678" spans="3:14" s="6" customFormat="1" x14ac:dyDescent="0.25">
      <c r="C678" s="1"/>
      <c r="D678" s="1"/>
      <c r="E678" s="2"/>
      <c r="F678" s="4"/>
      <c r="G678" s="1"/>
      <c r="N678" s="189"/>
    </row>
    <row r="679" spans="3:14" s="6" customFormat="1" x14ac:dyDescent="0.25">
      <c r="C679" s="1"/>
      <c r="D679" s="1"/>
      <c r="E679" s="2"/>
      <c r="F679" s="4"/>
      <c r="G679" s="1"/>
      <c r="N679" s="189"/>
    </row>
    <row r="680" spans="3:14" s="6" customFormat="1" x14ac:dyDescent="0.25">
      <c r="C680" s="1"/>
      <c r="D680" s="1"/>
      <c r="E680" s="2"/>
      <c r="F680" s="4"/>
      <c r="G680" s="1"/>
      <c r="N680" s="189"/>
    </row>
    <row r="681" spans="3:14" s="6" customFormat="1" x14ac:dyDescent="0.25">
      <c r="C681" s="1"/>
      <c r="D681" s="1"/>
      <c r="E681" s="2"/>
      <c r="F681" s="4"/>
      <c r="G681" s="1"/>
      <c r="N681" s="189"/>
    </row>
    <row r="682" spans="3:14" s="6" customFormat="1" x14ac:dyDescent="0.25">
      <c r="C682" s="1"/>
      <c r="D682" s="1"/>
      <c r="E682" s="2"/>
      <c r="F682" s="4"/>
      <c r="G682" s="1"/>
      <c r="N682" s="189"/>
    </row>
    <row r="683" spans="3:14" s="6" customFormat="1" x14ac:dyDescent="0.25">
      <c r="C683" s="1"/>
      <c r="D683" s="1"/>
      <c r="E683" s="2"/>
      <c r="F683" s="4"/>
      <c r="G683" s="1"/>
      <c r="N683" s="189"/>
    </row>
    <row r="684" spans="3:14" s="6" customFormat="1" x14ac:dyDescent="0.25">
      <c r="C684" s="1"/>
      <c r="D684" s="1"/>
      <c r="E684" s="2"/>
      <c r="F684" s="4"/>
      <c r="G684" s="1"/>
      <c r="N684" s="189"/>
    </row>
    <row r="685" spans="3:14" s="6" customFormat="1" x14ac:dyDescent="0.25">
      <c r="C685" s="1"/>
      <c r="D685" s="1"/>
      <c r="E685" s="2"/>
      <c r="F685" s="4"/>
      <c r="G685" s="1"/>
      <c r="N685" s="189"/>
    </row>
    <row r="686" spans="3:14" s="6" customFormat="1" x14ac:dyDescent="0.25">
      <c r="C686" s="1"/>
      <c r="D686" s="1"/>
      <c r="E686" s="2"/>
      <c r="F686" s="4"/>
      <c r="G686" s="1"/>
      <c r="N686" s="189"/>
    </row>
    <row r="687" spans="3:14" s="6" customFormat="1" x14ac:dyDescent="0.25">
      <c r="C687" s="1"/>
      <c r="D687" s="1"/>
      <c r="E687" s="2"/>
      <c r="F687" s="4"/>
      <c r="G687" s="1"/>
      <c r="N687" s="189"/>
    </row>
    <row r="688" spans="3:14" s="6" customFormat="1" x14ac:dyDescent="0.25">
      <c r="C688" s="1"/>
      <c r="D688" s="1"/>
      <c r="E688" s="2"/>
      <c r="F688" s="4"/>
      <c r="G688" s="1"/>
      <c r="N688" s="189"/>
    </row>
    <row r="689" spans="3:14" s="6" customFormat="1" x14ac:dyDescent="0.25">
      <c r="C689" s="1"/>
      <c r="D689" s="1"/>
      <c r="E689" s="2"/>
      <c r="F689" s="4"/>
      <c r="G689" s="1"/>
      <c r="N689" s="189"/>
    </row>
    <row r="690" spans="3:14" s="6" customFormat="1" x14ac:dyDescent="0.25">
      <c r="C690" s="1"/>
      <c r="D690" s="1"/>
      <c r="E690" s="2"/>
      <c r="F690" s="4"/>
      <c r="G690" s="1"/>
      <c r="N690" s="189"/>
    </row>
    <row r="691" spans="3:14" s="6" customFormat="1" x14ac:dyDescent="0.25">
      <c r="C691" s="1"/>
      <c r="D691" s="1"/>
      <c r="E691" s="2"/>
      <c r="F691" s="4"/>
      <c r="G691" s="1"/>
      <c r="N691" s="189"/>
    </row>
    <row r="692" spans="3:14" s="6" customFormat="1" x14ac:dyDescent="0.25">
      <c r="C692" s="1"/>
      <c r="D692" s="1"/>
      <c r="E692" s="2"/>
      <c r="F692" s="4"/>
      <c r="G692" s="1"/>
      <c r="N692" s="189"/>
    </row>
    <row r="693" spans="3:14" s="6" customFormat="1" x14ac:dyDescent="0.25">
      <c r="C693" s="1"/>
      <c r="D693" s="1"/>
      <c r="E693" s="2"/>
      <c r="F693" s="4"/>
      <c r="G693" s="1"/>
      <c r="N693" s="189"/>
    </row>
    <row r="694" spans="3:14" s="6" customFormat="1" x14ac:dyDescent="0.25">
      <c r="C694" s="1"/>
      <c r="D694" s="1"/>
      <c r="E694" s="2"/>
      <c r="F694" s="4"/>
      <c r="G694" s="1"/>
      <c r="N694" s="189"/>
    </row>
    <row r="695" spans="3:14" s="6" customFormat="1" x14ac:dyDescent="0.25">
      <c r="C695" s="1"/>
      <c r="D695" s="1"/>
      <c r="E695" s="2"/>
      <c r="F695" s="4"/>
      <c r="G695" s="1"/>
      <c r="N695" s="189"/>
    </row>
    <row r="696" spans="3:14" s="6" customFormat="1" x14ac:dyDescent="0.25">
      <c r="C696" s="1"/>
      <c r="D696" s="1"/>
      <c r="E696" s="2"/>
      <c r="F696" s="4"/>
      <c r="G696" s="1"/>
      <c r="N696" s="189"/>
    </row>
    <row r="697" spans="3:14" s="6" customFormat="1" x14ac:dyDescent="0.25">
      <c r="C697" s="1"/>
      <c r="D697" s="1"/>
      <c r="E697" s="2"/>
      <c r="F697" s="4"/>
      <c r="G697" s="1"/>
      <c r="N697" s="189"/>
    </row>
    <row r="698" spans="3:14" s="6" customFormat="1" x14ac:dyDescent="0.25">
      <c r="C698" s="1"/>
      <c r="D698" s="1"/>
      <c r="E698" s="2"/>
      <c r="F698" s="4"/>
      <c r="G698" s="1"/>
      <c r="N698" s="189"/>
    </row>
    <row r="699" spans="3:14" s="6" customFormat="1" x14ac:dyDescent="0.25">
      <c r="C699" s="1"/>
      <c r="D699" s="1"/>
      <c r="E699" s="2"/>
      <c r="F699" s="4"/>
      <c r="G699" s="1"/>
      <c r="N699" s="189"/>
    </row>
    <row r="700" spans="3:14" s="6" customFormat="1" x14ac:dyDescent="0.25">
      <c r="C700" s="1"/>
      <c r="D700" s="1"/>
      <c r="E700" s="2"/>
      <c r="F700" s="4"/>
      <c r="G700" s="1"/>
      <c r="N700" s="189"/>
    </row>
    <row r="701" spans="3:14" s="6" customFormat="1" x14ac:dyDescent="0.25">
      <c r="C701" s="1"/>
      <c r="D701" s="1"/>
      <c r="E701" s="2"/>
      <c r="F701" s="4"/>
      <c r="G701" s="1"/>
      <c r="N701" s="189"/>
    </row>
    <row r="702" spans="3:14" s="6" customFormat="1" x14ac:dyDescent="0.25">
      <c r="C702" s="1"/>
      <c r="D702" s="1"/>
      <c r="E702" s="2"/>
      <c r="F702" s="4"/>
      <c r="G702" s="1"/>
      <c r="N702" s="189"/>
    </row>
    <row r="703" spans="3:14" s="6" customFormat="1" x14ac:dyDescent="0.25">
      <c r="C703" s="1"/>
      <c r="D703" s="1"/>
      <c r="E703" s="2"/>
      <c r="F703" s="4"/>
      <c r="G703" s="1"/>
      <c r="N703" s="189"/>
    </row>
    <row r="704" spans="3:14" s="6" customFormat="1" x14ac:dyDescent="0.25">
      <c r="C704" s="1"/>
      <c r="D704" s="1"/>
      <c r="E704" s="2"/>
      <c r="F704" s="4"/>
      <c r="G704" s="1"/>
      <c r="N704" s="189"/>
    </row>
    <row r="705" spans="3:14" s="6" customFormat="1" x14ac:dyDescent="0.25">
      <c r="C705" s="1"/>
      <c r="D705" s="1"/>
      <c r="E705" s="2"/>
      <c r="F705" s="4"/>
      <c r="G705" s="1"/>
      <c r="N705" s="189"/>
    </row>
    <row r="706" spans="3:14" s="6" customFormat="1" x14ac:dyDescent="0.25">
      <c r="C706" s="1"/>
      <c r="D706" s="1"/>
      <c r="E706" s="2"/>
      <c r="F706" s="4"/>
      <c r="G706" s="1"/>
      <c r="N706" s="189"/>
    </row>
    <row r="707" spans="3:14" s="6" customFormat="1" x14ac:dyDescent="0.25">
      <c r="C707" s="1"/>
      <c r="D707" s="1"/>
      <c r="E707" s="2"/>
      <c r="F707" s="4"/>
      <c r="G707" s="1"/>
      <c r="N707" s="189"/>
    </row>
    <row r="708" spans="3:14" s="6" customFormat="1" x14ac:dyDescent="0.25">
      <c r="C708" s="1"/>
      <c r="D708" s="1"/>
      <c r="E708" s="2"/>
      <c r="F708" s="4"/>
      <c r="G708" s="1"/>
      <c r="N708" s="189"/>
    </row>
    <row r="709" spans="3:14" s="6" customFormat="1" x14ac:dyDescent="0.25">
      <c r="C709" s="1"/>
      <c r="D709" s="1"/>
      <c r="E709" s="2"/>
      <c r="F709" s="4"/>
      <c r="G709" s="1"/>
      <c r="N709" s="189"/>
    </row>
    <row r="710" spans="3:14" s="6" customFormat="1" x14ac:dyDescent="0.25">
      <c r="C710" s="1"/>
      <c r="D710" s="1"/>
      <c r="E710" s="2"/>
      <c r="F710" s="4"/>
      <c r="G710" s="1"/>
      <c r="N710" s="189"/>
    </row>
    <row r="711" spans="3:14" s="6" customFormat="1" x14ac:dyDescent="0.25">
      <c r="C711" s="1"/>
      <c r="D711" s="1"/>
      <c r="E711" s="2"/>
      <c r="F711" s="4"/>
      <c r="G711" s="1"/>
      <c r="N711" s="189"/>
    </row>
    <row r="712" spans="3:14" s="6" customFormat="1" x14ac:dyDescent="0.25">
      <c r="C712" s="1"/>
      <c r="D712" s="1"/>
      <c r="E712" s="2"/>
      <c r="F712" s="4"/>
      <c r="G712" s="1"/>
      <c r="N712" s="189"/>
    </row>
    <row r="713" spans="3:14" s="6" customFormat="1" x14ac:dyDescent="0.25">
      <c r="C713" s="1"/>
      <c r="D713" s="1"/>
      <c r="E713" s="2"/>
      <c r="F713" s="4"/>
      <c r="G713" s="1"/>
      <c r="N713" s="189"/>
    </row>
    <row r="714" spans="3:14" s="6" customFormat="1" x14ac:dyDescent="0.25">
      <c r="C714" s="1"/>
      <c r="D714" s="1"/>
      <c r="E714" s="2"/>
      <c r="F714" s="4"/>
      <c r="G714" s="1"/>
      <c r="N714" s="189"/>
    </row>
    <row r="715" spans="3:14" s="6" customFormat="1" x14ac:dyDescent="0.25">
      <c r="C715" s="1"/>
      <c r="D715" s="1"/>
      <c r="E715" s="2"/>
      <c r="F715" s="4"/>
      <c r="G715" s="1"/>
      <c r="N715" s="189"/>
    </row>
    <row r="716" spans="3:14" s="6" customFormat="1" x14ac:dyDescent="0.25">
      <c r="C716" s="1"/>
      <c r="D716" s="1"/>
      <c r="E716" s="2"/>
      <c r="F716" s="4"/>
      <c r="G716" s="1"/>
      <c r="N716" s="189"/>
    </row>
    <row r="717" spans="3:14" s="6" customFormat="1" x14ac:dyDescent="0.25">
      <c r="C717" s="1"/>
      <c r="D717" s="1"/>
      <c r="E717" s="2"/>
      <c r="F717" s="4"/>
      <c r="G717" s="1"/>
      <c r="N717" s="189"/>
    </row>
    <row r="718" spans="3:14" s="6" customFormat="1" x14ac:dyDescent="0.25">
      <c r="C718" s="1"/>
      <c r="D718" s="1"/>
      <c r="E718" s="2"/>
      <c r="F718" s="4"/>
      <c r="G718" s="1"/>
      <c r="N718" s="189"/>
    </row>
    <row r="719" spans="3:14" s="6" customFormat="1" x14ac:dyDescent="0.25">
      <c r="C719" s="1"/>
      <c r="D719" s="1"/>
      <c r="E719" s="2"/>
      <c r="F719" s="4"/>
      <c r="G719" s="1"/>
      <c r="N719" s="189"/>
    </row>
    <row r="720" spans="3:14" s="6" customFormat="1" x14ac:dyDescent="0.25">
      <c r="C720" s="1"/>
      <c r="D720" s="1"/>
      <c r="E720" s="2"/>
      <c r="F720" s="4"/>
      <c r="G720" s="1"/>
      <c r="N720" s="189"/>
    </row>
    <row r="721" spans="3:14" s="6" customFormat="1" x14ac:dyDescent="0.25">
      <c r="C721" s="1"/>
      <c r="D721" s="1"/>
      <c r="E721" s="2"/>
      <c r="F721" s="4"/>
      <c r="G721" s="1"/>
      <c r="N721" s="189"/>
    </row>
    <row r="722" spans="3:14" s="6" customFormat="1" x14ac:dyDescent="0.25">
      <c r="C722" s="1"/>
      <c r="D722" s="1"/>
      <c r="E722" s="2"/>
      <c r="F722" s="4"/>
      <c r="G722" s="1"/>
      <c r="N722" s="189"/>
    </row>
    <row r="723" spans="3:14" s="6" customFormat="1" x14ac:dyDescent="0.25">
      <c r="C723" s="1"/>
      <c r="D723" s="1"/>
      <c r="E723" s="2"/>
      <c r="F723" s="4"/>
      <c r="G723" s="1"/>
      <c r="N723" s="189"/>
    </row>
    <row r="724" spans="3:14" s="6" customFormat="1" x14ac:dyDescent="0.25">
      <c r="C724" s="1"/>
      <c r="D724" s="1"/>
      <c r="E724" s="2"/>
      <c r="F724" s="4"/>
      <c r="G724" s="1"/>
      <c r="N724" s="189"/>
    </row>
    <row r="725" spans="3:14" s="6" customFormat="1" x14ac:dyDescent="0.25">
      <c r="C725" s="1"/>
      <c r="D725" s="1"/>
      <c r="E725" s="2"/>
      <c r="F725" s="4"/>
      <c r="G725" s="1"/>
      <c r="N725" s="189"/>
    </row>
    <row r="726" spans="3:14" s="6" customFormat="1" x14ac:dyDescent="0.25">
      <c r="C726" s="1"/>
      <c r="D726" s="1"/>
      <c r="E726" s="2"/>
      <c r="F726" s="4"/>
      <c r="G726" s="1"/>
      <c r="N726" s="189"/>
    </row>
    <row r="727" spans="3:14" s="6" customFormat="1" x14ac:dyDescent="0.25">
      <c r="C727" s="1"/>
      <c r="D727" s="1"/>
      <c r="E727" s="2"/>
      <c r="F727" s="4"/>
      <c r="G727" s="1"/>
      <c r="N727" s="189"/>
    </row>
    <row r="728" spans="3:14" s="6" customFormat="1" x14ac:dyDescent="0.25">
      <c r="C728" s="1"/>
      <c r="D728" s="1"/>
      <c r="E728" s="2"/>
      <c r="F728" s="4"/>
      <c r="G728" s="1"/>
      <c r="N728" s="189"/>
    </row>
    <row r="729" spans="3:14" s="6" customFormat="1" x14ac:dyDescent="0.25">
      <c r="C729" s="1"/>
      <c r="D729" s="1"/>
      <c r="E729" s="2"/>
      <c r="F729" s="4"/>
      <c r="G729" s="1"/>
      <c r="N729" s="189"/>
    </row>
    <row r="730" spans="3:14" s="6" customFormat="1" x14ac:dyDescent="0.25">
      <c r="C730" s="1"/>
      <c r="D730" s="1"/>
      <c r="E730" s="2"/>
      <c r="F730" s="4"/>
      <c r="G730" s="1"/>
      <c r="N730" s="189"/>
    </row>
    <row r="731" spans="3:14" s="6" customFormat="1" x14ac:dyDescent="0.25">
      <c r="C731" s="1"/>
      <c r="D731" s="1"/>
      <c r="E731" s="2"/>
      <c r="F731" s="4"/>
      <c r="G731" s="1"/>
      <c r="N731" s="189"/>
    </row>
    <row r="732" spans="3:14" s="6" customFormat="1" x14ac:dyDescent="0.25">
      <c r="C732" s="1"/>
      <c r="D732" s="1"/>
      <c r="E732" s="2"/>
      <c r="F732" s="4"/>
      <c r="G732" s="1"/>
      <c r="N732" s="189"/>
    </row>
    <row r="733" spans="3:14" s="6" customFormat="1" x14ac:dyDescent="0.25">
      <c r="C733" s="1"/>
      <c r="D733" s="1"/>
      <c r="E733" s="2"/>
      <c r="F733" s="4"/>
      <c r="G733" s="1"/>
      <c r="N733" s="189"/>
    </row>
    <row r="734" spans="3:14" s="6" customFormat="1" x14ac:dyDescent="0.25">
      <c r="C734" s="1"/>
      <c r="D734" s="1"/>
      <c r="E734" s="2"/>
      <c r="F734" s="4"/>
      <c r="G734" s="1"/>
      <c r="N734" s="189"/>
    </row>
    <row r="735" spans="3:14" s="6" customFormat="1" x14ac:dyDescent="0.25">
      <c r="C735" s="1"/>
      <c r="D735" s="1"/>
      <c r="E735" s="2"/>
      <c r="F735" s="4"/>
      <c r="G735" s="1"/>
      <c r="N735" s="189"/>
    </row>
    <row r="736" spans="3:14" s="6" customFormat="1" x14ac:dyDescent="0.25">
      <c r="C736" s="1"/>
      <c r="D736" s="1"/>
      <c r="E736" s="2"/>
      <c r="F736" s="4"/>
      <c r="G736" s="1"/>
      <c r="N736" s="189"/>
    </row>
    <row r="737" spans="3:14" s="6" customFormat="1" x14ac:dyDescent="0.25">
      <c r="C737" s="1"/>
      <c r="D737" s="1"/>
      <c r="E737" s="2"/>
      <c r="F737" s="4"/>
      <c r="G737" s="1"/>
      <c r="N737" s="189"/>
    </row>
    <row r="738" spans="3:14" s="6" customFormat="1" x14ac:dyDescent="0.25">
      <c r="C738" s="1"/>
      <c r="D738" s="1"/>
      <c r="E738" s="2"/>
      <c r="F738" s="4"/>
      <c r="G738" s="1"/>
      <c r="N738" s="189"/>
    </row>
    <row r="739" spans="3:14" s="6" customFormat="1" x14ac:dyDescent="0.25">
      <c r="C739" s="1"/>
      <c r="D739" s="1"/>
      <c r="E739" s="2"/>
      <c r="F739" s="4"/>
      <c r="G739" s="1"/>
      <c r="N739" s="189"/>
    </row>
    <row r="740" spans="3:14" s="6" customFormat="1" x14ac:dyDescent="0.25">
      <c r="C740" s="1"/>
      <c r="D740" s="1"/>
      <c r="E740" s="2"/>
      <c r="F740" s="4"/>
      <c r="G740" s="1"/>
      <c r="N740" s="189"/>
    </row>
    <row r="741" spans="3:14" s="6" customFormat="1" x14ac:dyDescent="0.25">
      <c r="C741" s="1"/>
      <c r="D741" s="1"/>
      <c r="E741" s="2"/>
      <c r="F741" s="4"/>
      <c r="G741" s="1"/>
      <c r="N741" s="189"/>
    </row>
    <row r="742" spans="3:14" s="6" customFormat="1" x14ac:dyDescent="0.25">
      <c r="C742" s="1"/>
      <c r="D742" s="1"/>
      <c r="E742" s="2"/>
      <c r="F742" s="4"/>
      <c r="G742" s="1"/>
      <c r="N742" s="189"/>
    </row>
    <row r="743" spans="3:14" s="6" customFormat="1" x14ac:dyDescent="0.25">
      <c r="C743" s="1"/>
      <c r="D743" s="1"/>
      <c r="E743" s="2"/>
      <c r="F743" s="4"/>
      <c r="G743" s="1"/>
      <c r="N743" s="189"/>
    </row>
    <row r="744" spans="3:14" s="6" customFormat="1" x14ac:dyDescent="0.25">
      <c r="C744" s="1"/>
      <c r="D744" s="1"/>
      <c r="E744" s="2"/>
      <c r="F744" s="4"/>
      <c r="G744" s="1"/>
      <c r="N744" s="189"/>
    </row>
    <row r="745" spans="3:14" s="6" customFormat="1" x14ac:dyDescent="0.25">
      <c r="C745" s="1"/>
      <c r="D745" s="1"/>
      <c r="E745" s="2"/>
      <c r="F745" s="4"/>
      <c r="G745" s="1"/>
      <c r="N745" s="189"/>
    </row>
    <row r="746" spans="3:14" s="6" customFormat="1" x14ac:dyDescent="0.25">
      <c r="C746" s="1"/>
      <c r="D746" s="1"/>
      <c r="E746" s="2"/>
      <c r="F746" s="4"/>
      <c r="G746" s="1"/>
      <c r="N746" s="189"/>
    </row>
    <row r="747" spans="3:14" s="6" customFormat="1" x14ac:dyDescent="0.25">
      <c r="C747" s="1"/>
      <c r="D747" s="1"/>
      <c r="E747" s="2"/>
      <c r="F747" s="4"/>
      <c r="G747" s="1"/>
      <c r="N747" s="189"/>
    </row>
    <row r="748" spans="3:14" s="6" customFormat="1" x14ac:dyDescent="0.25">
      <c r="C748" s="1"/>
      <c r="D748" s="1"/>
      <c r="E748" s="2"/>
      <c r="F748" s="4"/>
      <c r="G748" s="1"/>
      <c r="N748" s="189"/>
    </row>
    <row r="749" spans="3:14" s="6" customFormat="1" x14ac:dyDescent="0.25">
      <c r="C749" s="1"/>
      <c r="D749" s="1"/>
      <c r="E749" s="2"/>
      <c r="F749" s="4"/>
      <c r="G749" s="1"/>
      <c r="N749" s="189"/>
    </row>
    <row r="750" spans="3:14" s="6" customFormat="1" x14ac:dyDescent="0.25">
      <c r="C750" s="1"/>
      <c r="D750" s="1"/>
      <c r="E750" s="2"/>
      <c r="F750" s="4"/>
      <c r="G750" s="1"/>
      <c r="N750" s="189"/>
    </row>
    <row r="751" spans="3:14" s="6" customFormat="1" x14ac:dyDescent="0.25">
      <c r="C751" s="1"/>
      <c r="D751" s="1"/>
      <c r="E751" s="2"/>
      <c r="F751" s="4"/>
      <c r="G751" s="1"/>
      <c r="N751" s="189"/>
    </row>
    <row r="752" spans="3:14" s="6" customFormat="1" x14ac:dyDescent="0.25">
      <c r="C752" s="1"/>
      <c r="D752" s="1"/>
      <c r="E752" s="2"/>
      <c r="F752" s="4"/>
      <c r="G752" s="1"/>
      <c r="N752" s="189"/>
    </row>
    <row r="753" spans="3:14" s="6" customFormat="1" x14ac:dyDescent="0.25">
      <c r="C753" s="1"/>
      <c r="D753" s="1"/>
      <c r="E753" s="2"/>
      <c r="F753" s="4"/>
      <c r="G753" s="1"/>
      <c r="N753" s="189"/>
    </row>
    <row r="754" spans="3:14" s="6" customFormat="1" x14ac:dyDescent="0.25">
      <c r="C754" s="1"/>
      <c r="D754" s="1"/>
      <c r="E754" s="2"/>
      <c r="F754" s="4"/>
      <c r="G754" s="1"/>
      <c r="N754" s="189"/>
    </row>
    <row r="755" spans="3:14" s="6" customFormat="1" x14ac:dyDescent="0.25">
      <c r="C755" s="1"/>
      <c r="D755" s="1"/>
      <c r="E755" s="2"/>
      <c r="F755" s="4"/>
      <c r="G755" s="1"/>
      <c r="N755" s="189"/>
    </row>
    <row r="756" spans="3:14" s="6" customFormat="1" x14ac:dyDescent="0.25">
      <c r="C756" s="1"/>
      <c r="D756" s="1"/>
      <c r="E756" s="2"/>
      <c r="F756" s="4"/>
      <c r="G756" s="1"/>
      <c r="N756" s="189"/>
    </row>
    <row r="757" spans="3:14" s="6" customFormat="1" x14ac:dyDescent="0.25">
      <c r="C757" s="1"/>
      <c r="D757" s="1"/>
      <c r="E757" s="2"/>
      <c r="F757" s="4"/>
      <c r="G757" s="1"/>
      <c r="N757" s="189"/>
    </row>
    <row r="758" spans="3:14" s="6" customFormat="1" x14ac:dyDescent="0.25">
      <c r="C758" s="1"/>
      <c r="D758" s="1"/>
      <c r="E758" s="2"/>
      <c r="F758" s="4"/>
      <c r="G758" s="1"/>
      <c r="N758" s="189"/>
    </row>
    <row r="759" spans="3:14" s="6" customFormat="1" x14ac:dyDescent="0.25">
      <c r="C759" s="1"/>
      <c r="D759" s="1"/>
      <c r="E759" s="2"/>
      <c r="F759" s="4"/>
      <c r="G759" s="1"/>
      <c r="N759" s="189"/>
    </row>
    <row r="760" spans="3:14" s="6" customFormat="1" x14ac:dyDescent="0.25">
      <c r="C760" s="1"/>
      <c r="D760" s="1"/>
      <c r="E760" s="2"/>
      <c r="F760" s="4"/>
      <c r="G760" s="1"/>
      <c r="N760" s="189"/>
    </row>
    <row r="761" spans="3:14" s="6" customFormat="1" x14ac:dyDescent="0.25">
      <c r="C761" s="1"/>
      <c r="D761" s="1"/>
      <c r="E761" s="2"/>
      <c r="F761" s="4"/>
      <c r="G761" s="1"/>
      <c r="N761" s="189"/>
    </row>
    <row r="762" spans="3:14" s="6" customFormat="1" x14ac:dyDescent="0.25">
      <c r="C762" s="1"/>
      <c r="D762" s="1"/>
      <c r="E762" s="2"/>
      <c r="F762" s="4"/>
      <c r="G762" s="1"/>
      <c r="N762" s="189"/>
    </row>
    <row r="763" spans="3:14" s="6" customFormat="1" x14ac:dyDescent="0.25">
      <c r="C763" s="1"/>
      <c r="D763" s="1"/>
      <c r="E763" s="2"/>
      <c r="F763" s="4"/>
      <c r="G763" s="1"/>
      <c r="N763" s="189"/>
    </row>
    <row r="764" spans="3:14" s="6" customFormat="1" x14ac:dyDescent="0.25">
      <c r="C764" s="1"/>
      <c r="D764" s="1"/>
      <c r="E764" s="2"/>
      <c r="F764" s="4"/>
      <c r="G764" s="1"/>
      <c r="N764" s="189"/>
    </row>
    <row r="765" spans="3:14" s="6" customFormat="1" x14ac:dyDescent="0.25">
      <c r="C765" s="1"/>
      <c r="D765" s="1"/>
      <c r="E765" s="2"/>
      <c r="F765" s="4"/>
      <c r="G765" s="1"/>
      <c r="N765" s="189"/>
    </row>
    <row r="766" spans="3:14" s="6" customFormat="1" x14ac:dyDescent="0.25">
      <c r="C766" s="1"/>
      <c r="D766" s="1"/>
      <c r="E766" s="2"/>
      <c r="F766" s="4"/>
      <c r="G766" s="1"/>
      <c r="N766" s="189"/>
    </row>
    <row r="767" spans="3:14" s="6" customFormat="1" x14ac:dyDescent="0.25">
      <c r="C767" s="1"/>
      <c r="D767" s="1"/>
      <c r="E767" s="2"/>
      <c r="F767" s="4"/>
      <c r="G767" s="1"/>
      <c r="N767" s="189"/>
    </row>
    <row r="768" spans="3:14" s="6" customFormat="1" x14ac:dyDescent="0.25">
      <c r="C768" s="1"/>
      <c r="D768" s="1"/>
      <c r="E768" s="2"/>
      <c r="F768" s="4"/>
      <c r="G768" s="1"/>
      <c r="N768" s="189"/>
    </row>
    <row r="769" spans="3:14" s="6" customFormat="1" x14ac:dyDescent="0.25">
      <c r="C769" s="1"/>
      <c r="D769" s="1"/>
      <c r="E769" s="2"/>
      <c r="F769" s="4"/>
      <c r="G769" s="1"/>
      <c r="N769" s="189"/>
    </row>
    <row r="770" spans="3:14" s="6" customFormat="1" x14ac:dyDescent="0.25">
      <c r="C770" s="1"/>
      <c r="D770" s="1"/>
      <c r="E770" s="2"/>
      <c r="F770" s="4"/>
      <c r="G770" s="1"/>
      <c r="N770" s="189"/>
    </row>
    <row r="771" spans="3:14" s="6" customFormat="1" x14ac:dyDescent="0.25">
      <c r="C771" s="1"/>
      <c r="D771" s="1"/>
      <c r="E771" s="2"/>
      <c r="F771" s="4"/>
      <c r="G771" s="1"/>
      <c r="N771" s="189"/>
    </row>
    <row r="772" spans="3:14" s="6" customFormat="1" x14ac:dyDescent="0.25">
      <c r="C772" s="1"/>
      <c r="D772" s="1"/>
      <c r="E772" s="2"/>
      <c r="F772" s="4"/>
      <c r="G772" s="1"/>
      <c r="N772" s="189"/>
    </row>
    <row r="773" spans="3:14" s="6" customFormat="1" x14ac:dyDescent="0.25">
      <c r="C773" s="1"/>
      <c r="D773" s="1"/>
      <c r="E773" s="2"/>
      <c r="F773" s="4"/>
      <c r="G773" s="1"/>
      <c r="N773" s="189"/>
    </row>
    <row r="774" spans="3:14" s="6" customFormat="1" x14ac:dyDescent="0.25">
      <c r="C774" s="1"/>
      <c r="D774" s="1"/>
      <c r="E774" s="2"/>
      <c r="F774" s="4"/>
      <c r="G774" s="1"/>
      <c r="N774" s="189"/>
    </row>
    <row r="775" spans="3:14" s="6" customFormat="1" x14ac:dyDescent="0.25">
      <c r="C775" s="1"/>
      <c r="D775" s="1"/>
      <c r="E775" s="2"/>
      <c r="F775" s="4"/>
      <c r="G775" s="1"/>
      <c r="N775" s="189"/>
    </row>
    <row r="776" spans="3:14" s="6" customFormat="1" x14ac:dyDescent="0.25">
      <c r="C776" s="1"/>
      <c r="D776" s="1"/>
      <c r="E776" s="2"/>
      <c r="F776" s="4"/>
      <c r="G776" s="1"/>
      <c r="N776" s="189"/>
    </row>
    <row r="777" spans="3:14" s="6" customFormat="1" x14ac:dyDescent="0.25">
      <c r="C777" s="1"/>
      <c r="D777" s="1"/>
      <c r="E777" s="2"/>
      <c r="F777" s="4"/>
      <c r="G777" s="1"/>
      <c r="N777" s="189"/>
    </row>
    <row r="778" spans="3:14" s="6" customFormat="1" x14ac:dyDescent="0.25">
      <c r="C778" s="1"/>
      <c r="D778" s="1"/>
      <c r="E778" s="2"/>
      <c r="F778" s="4"/>
      <c r="G778" s="1"/>
      <c r="N778" s="189"/>
    </row>
    <row r="779" spans="3:14" s="6" customFormat="1" x14ac:dyDescent="0.25">
      <c r="C779" s="1"/>
      <c r="D779" s="1"/>
      <c r="E779" s="2"/>
      <c r="F779" s="4"/>
      <c r="G779" s="1"/>
      <c r="N779" s="189"/>
    </row>
    <row r="780" spans="3:14" s="6" customFormat="1" x14ac:dyDescent="0.25">
      <c r="C780" s="1"/>
      <c r="D780" s="1"/>
      <c r="E780" s="2"/>
      <c r="F780" s="4"/>
      <c r="G780" s="1"/>
      <c r="N780" s="189"/>
    </row>
    <row r="781" spans="3:14" s="6" customFormat="1" x14ac:dyDescent="0.25">
      <c r="C781" s="1"/>
      <c r="D781" s="1"/>
      <c r="E781" s="2"/>
      <c r="F781" s="4"/>
      <c r="G781" s="1"/>
      <c r="N781" s="189"/>
    </row>
    <row r="782" spans="3:14" s="6" customFormat="1" x14ac:dyDescent="0.25">
      <c r="C782" s="1"/>
      <c r="D782" s="1"/>
      <c r="E782" s="2"/>
      <c r="F782" s="4"/>
      <c r="G782" s="1"/>
      <c r="N782" s="189"/>
    </row>
    <row r="783" spans="3:14" s="6" customFormat="1" x14ac:dyDescent="0.25">
      <c r="C783" s="1"/>
      <c r="D783" s="1"/>
      <c r="E783" s="2"/>
      <c r="F783" s="4"/>
      <c r="G783" s="1"/>
      <c r="N783" s="189"/>
    </row>
    <row r="784" spans="3:14" s="6" customFormat="1" x14ac:dyDescent="0.25">
      <c r="C784" s="1"/>
      <c r="D784" s="1"/>
      <c r="E784" s="2"/>
      <c r="F784" s="4"/>
      <c r="G784" s="1"/>
      <c r="N784" s="189"/>
    </row>
    <row r="785" spans="3:14" s="6" customFormat="1" x14ac:dyDescent="0.25">
      <c r="C785" s="1"/>
      <c r="D785" s="1"/>
      <c r="E785" s="2"/>
      <c r="F785" s="4"/>
      <c r="G785" s="1"/>
      <c r="N785" s="189"/>
    </row>
    <row r="786" spans="3:14" s="6" customFormat="1" x14ac:dyDescent="0.25">
      <c r="C786" s="1"/>
      <c r="D786" s="1"/>
      <c r="E786" s="2"/>
      <c r="F786" s="4"/>
      <c r="G786" s="1"/>
      <c r="N786" s="189"/>
    </row>
    <row r="787" spans="3:14" s="6" customFormat="1" x14ac:dyDescent="0.25">
      <c r="C787" s="1"/>
      <c r="D787" s="1"/>
      <c r="E787" s="2"/>
      <c r="F787" s="4"/>
      <c r="G787" s="1"/>
      <c r="N787" s="189"/>
    </row>
    <row r="788" spans="3:14" s="6" customFormat="1" x14ac:dyDescent="0.25">
      <c r="C788" s="1"/>
      <c r="D788" s="1"/>
      <c r="E788" s="2"/>
      <c r="F788" s="4"/>
      <c r="G788" s="1"/>
      <c r="N788" s="189"/>
    </row>
    <row r="789" spans="3:14" s="6" customFormat="1" x14ac:dyDescent="0.25">
      <c r="C789" s="1"/>
      <c r="D789" s="1"/>
      <c r="E789" s="2"/>
      <c r="F789" s="4"/>
      <c r="G789" s="1"/>
      <c r="N789" s="189"/>
    </row>
    <row r="790" spans="3:14" s="6" customFormat="1" x14ac:dyDescent="0.25">
      <c r="C790" s="1"/>
      <c r="D790" s="1"/>
      <c r="E790" s="2"/>
      <c r="F790" s="4"/>
      <c r="G790" s="1"/>
      <c r="N790" s="189"/>
    </row>
    <row r="791" spans="3:14" s="6" customFormat="1" x14ac:dyDescent="0.25">
      <c r="C791" s="1"/>
      <c r="D791" s="1"/>
      <c r="E791" s="2"/>
      <c r="F791" s="4"/>
      <c r="G791" s="1"/>
      <c r="N791" s="189"/>
    </row>
    <row r="792" spans="3:14" s="6" customFormat="1" x14ac:dyDescent="0.25">
      <c r="C792" s="1"/>
      <c r="D792" s="1"/>
      <c r="E792" s="2"/>
      <c r="F792" s="4"/>
      <c r="G792" s="1"/>
      <c r="N792" s="189"/>
    </row>
    <row r="793" spans="3:14" s="6" customFormat="1" x14ac:dyDescent="0.25">
      <c r="C793" s="1"/>
      <c r="D793" s="1"/>
      <c r="E793" s="2"/>
      <c r="F793" s="4"/>
      <c r="G793" s="1"/>
      <c r="N793" s="189"/>
    </row>
    <row r="794" spans="3:14" s="6" customFormat="1" x14ac:dyDescent="0.25">
      <c r="C794" s="1"/>
      <c r="D794" s="1"/>
      <c r="E794" s="2"/>
      <c r="F794" s="4"/>
      <c r="G794" s="1"/>
      <c r="N794" s="189"/>
    </row>
    <row r="795" spans="3:14" s="6" customFormat="1" x14ac:dyDescent="0.25">
      <c r="C795" s="1"/>
      <c r="D795" s="1"/>
      <c r="E795" s="2"/>
      <c r="F795" s="4"/>
      <c r="G795" s="1"/>
      <c r="N795" s="189"/>
    </row>
    <row r="796" spans="3:14" s="6" customFormat="1" x14ac:dyDescent="0.25">
      <c r="C796" s="1"/>
      <c r="D796" s="1"/>
      <c r="E796" s="2"/>
      <c r="F796" s="4"/>
      <c r="G796" s="1"/>
      <c r="N796" s="189"/>
    </row>
    <row r="797" spans="3:14" s="6" customFormat="1" x14ac:dyDescent="0.25">
      <c r="C797" s="1"/>
      <c r="D797" s="1"/>
      <c r="E797" s="2"/>
      <c r="F797" s="4"/>
      <c r="G797" s="1"/>
      <c r="N797" s="189"/>
    </row>
    <row r="798" spans="3:14" s="6" customFormat="1" x14ac:dyDescent="0.25">
      <c r="C798" s="1"/>
      <c r="D798" s="1"/>
      <c r="E798" s="2"/>
      <c r="F798" s="4"/>
      <c r="G798" s="1"/>
      <c r="N798" s="189"/>
    </row>
    <row r="799" spans="3:14" s="6" customFormat="1" x14ac:dyDescent="0.25">
      <c r="C799" s="1"/>
      <c r="D799" s="1"/>
      <c r="E799" s="2"/>
      <c r="F799" s="4"/>
      <c r="G799" s="1"/>
      <c r="N799" s="189"/>
    </row>
    <row r="800" spans="3:14" s="6" customFormat="1" x14ac:dyDescent="0.25">
      <c r="C800" s="1"/>
      <c r="D800" s="1"/>
      <c r="E800" s="2"/>
      <c r="F800" s="4"/>
      <c r="G800" s="1"/>
      <c r="N800" s="189"/>
    </row>
    <row r="801" spans="3:14" s="6" customFormat="1" x14ac:dyDescent="0.25">
      <c r="C801" s="1"/>
      <c r="D801" s="1"/>
      <c r="E801" s="2"/>
      <c r="F801" s="4"/>
      <c r="G801" s="1"/>
      <c r="N801" s="189"/>
    </row>
    <row r="802" spans="3:14" s="6" customFormat="1" x14ac:dyDescent="0.25">
      <c r="C802" s="1"/>
      <c r="D802" s="1"/>
      <c r="E802" s="2"/>
      <c r="F802" s="4"/>
      <c r="G802" s="1"/>
      <c r="N802" s="189"/>
    </row>
    <row r="803" spans="3:14" s="6" customFormat="1" x14ac:dyDescent="0.25">
      <c r="C803" s="1"/>
      <c r="D803" s="1"/>
      <c r="E803" s="2"/>
      <c r="F803" s="4"/>
      <c r="G803" s="1"/>
      <c r="N803" s="189"/>
    </row>
    <row r="804" spans="3:14" s="6" customFormat="1" x14ac:dyDescent="0.25">
      <c r="C804" s="1"/>
      <c r="D804" s="1"/>
      <c r="E804" s="2"/>
      <c r="F804" s="4"/>
      <c r="G804" s="1"/>
      <c r="N804" s="189"/>
    </row>
    <row r="805" spans="3:14" s="6" customFormat="1" x14ac:dyDescent="0.25">
      <c r="C805" s="1"/>
      <c r="D805" s="1"/>
      <c r="E805" s="2"/>
      <c r="F805" s="4"/>
      <c r="G805" s="1"/>
      <c r="N805" s="189"/>
    </row>
    <row r="806" spans="3:14" s="6" customFormat="1" x14ac:dyDescent="0.25">
      <c r="C806" s="1"/>
      <c r="D806" s="1"/>
      <c r="E806" s="2"/>
      <c r="F806" s="4"/>
      <c r="G806" s="1"/>
      <c r="N806" s="189"/>
    </row>
    <row r="807" spans="3:14" s="6" customFormat="1" x14ac:dyDescent="0.25">
      <c r="C807" s="1"/>
      <c r="D807" s="1"/>
      <c r="E807" s="2"/>
      <c r="F807" s="4"/>
      <c r="G807" s="1"/>
      <c r="N807" s="189"/>
    </row>
    <row r="808" spans="3:14" s="6" customFormat="1" x14ac:dyDescent="0.25">
      <c r="C808" s="1"/>
      <c r="D808" s="1"/>
      <c r="E808" s="2"/>
      <c r="F808" s="4"/>
      <c r="G808" s="1"/>
      <c r="N808" s="189"/>
    </row>
    <row r="809" spans="3:14" s="6" customFormat="1" x14ac:dyDescent="0.25">
      <c r="C809" s="1"/>
      <c r="D809" s="1"/>
      <c r="E809" s="2"/>
      <c r="F809" s="4"/>
      <c r="G809" s="1"/>
      <c r="N809" s="189"/>
    </row>
    <row r="810" spans="3:14" s="6" customFormat="1" x14ac:dyDescent="0.25">
      <c r="C810" s="1"/>
      <c r="D810" s="1"/>
      <c r="E810" s="2"/>
      <c r="F810" s="4"/>
      <c r="G810" s="1"/>
      <c r="N810" s="189"/>
    </row>
    <row r="811" spans="3:14" s="6" customFormat="1" x14ac:dyDescent="0.25">
      <c r="C811" s="1"/>
      <c r="D811" s="1"/>
      <c r="E811" s="2"/>
      <c r="F811" s="4"/>
      <c r="G811" s="1"/>
      <c r="N811" s="189"/>
    </row>
    <row r="812" spans="3:14" s="6" customFormat="1" x14ac:dyDescent="0.25">
      <c r="C812" s="1"/>
      <c r="D812" s="1"/>
      <c r="E812" s="2"/>
      <c r="F812" s="4"/>
      <c r="G812" s="1"/>
      <c r="N812" s="189"/>
    </row>
    <row r="813" spans="3:14" s="6" customFormat="1" x14ac:dyDescent="0.25">
      <c r="C813" s="1"/>
      <c r="D813" s="1"/>
      <c r="E813" s="2"/>
      <c r="F813" s="4"/>
      <c r="G813" s="1"/>
      <c r="N813" s="189"/>
    </row>
    <row r="814" spans="3:14" s="6" customFormat="1" x14ac:dyDescent="0.25">
      <c r="C814" s="1"/>
      <c r="D814" s="1"/>
      <c r="E814" s="2"/>
      <c r="F814" s="4"/>
      <c r="G814" s="1"/>
      <c r="N814" s="189"/>
    </row>
    <row r="815" spans="3:14" s="6" customFormat="1" x14ac:dyDescent="0.25">
      <c r="C815" s="1"/>
      <c r="D815" s="1"/>
      <c r="E815" s="2"/>
      <c r="F815" s="4"/>
      <c r="G815" s="1"/>
      <c r="N815" s="189"/>
    </row>
    <row r="816" spans="3:14" s="6" customFormat="1" x14ac:dyDescent="0.25">
      <c r="C816" s="1"/>
      <c r="D816" s="1"/>
      <c r="E816" s="2"/>
      <c r="F816" s="4"/>
      <c r="G816" s="1"/>
      <c r="N816" s="189"/>
    </row>
    <row r="817" spans="3:14" s="6" customFormat="1" x14ac:dyDescent="0.25">
      <c r="C817" s="1"/>
      <c r="D817" s="1"/>
      <c r="E817" s="2"/>
      <c r="F817" s="4"/>
      <c r="G817" s="1"/>
      <c r="N817" s="189"/>
    </row>
    <row r="818" spans="3:14" s="6" customFormat="1" x14ac:dyDescent="0.25">
      <c r="C818" s="1"/>
      <c r="D818" s="1"/>
      <c r="E818" s="2"/>
      <c r="F818" s="4"/>
      <c r="G818" s="1"/>
      <c r="N818" s="189"/>
    </row>
    <row r="819" spans="3:14" s="6" customFormat="1" x14ac:dyDescent="0.25">
      <c r="C819" s="1"/>
      <c r="D819" s="1"/>
      <c r="E819" s="2"/>
      <c r="F819" s="4"/>
      <c r="G819" s="1"/>
      <c r="N819" s="189"/>
    </row>
    <row r="820" spans="3:14" s="6" customFormat="1" x14ac:dyDescent="0.25">
      <c r="C820" s="1"/>
      <c r="D820" s="1"/>
      <c r="E820" s="2"/>
      <c r="F820" s="4"/>
      <c r="G820" s="1"/>
      <c r="N820" s="189"/>
    </row>
    <row r="821" spans="3:14" s="6" customFormat="1" x14ac:dyDescent="0.25">
      <c r="C821" s="1"/>
      <c r="D821" s="1"/>
      <c r="E821" s="2"/>
      <c r="F821" s="4"/>
      <c r="G821" s="1"/>
      <c r="N821" s="189"/>
    </row>
    <row r="822" spans="3:14" s="6" customFormat="1" x14ac:dyDescent="0.25">
      <c r="C822" s="1"/>
      <c r="D822" s="1"/>
      <c r="E822" s="2"/>
      <c r="F822" s="4"/>
      <c r="G822" s="1"/>
      <c r="N822" s="189"/>
    </row>
    <row r="823" spans="3:14" s="6" customFormat="1" x14ac:dyDescent="0.25">
      <c r="C823" s="1"/>
      <c r="D823" s="1"/>
      <c r="E823" s="2"/>
      <c r="F823" s="4"/>
      <c r="G823" s="1"/>
      <c r="N823" s="189"/>
    </row>
    <row r="824" spans="3:14" s="6" customFormat="1" x14ac:dyDescent="0.25">
      <c r="C824" s="1"/>
      <c r="D824" s="1"/>
      <c r="E824" s="2"/>
      <c r="F824" s="4"/>
      <c r="G824" s="1"/>
      <c r="N824" s="189"/>
    </row>
    <row r="825" spans="3:14" s="6" customFormat="1" x14ac:dyDescent="0.25">
      <c r="C825" s="1"/>
      <c r="D825" s="1"/>
      <c r="E825" s="2"/>
      <c r="F825" s="4"/>
      <c r="G825" s="1"/>
      <c r="N825" s="189"/>
    </row>
    <row r="826" spans="3:14" s="6" customFormat="1" x14ac:dyDescent="0.25">
      <c r="C826" s="1"/>
      <c r="D826" s="1"/>
      <c r="E826" s="2"/>
      <c r="F826" s="4"/>
      <c r="G826" s="1"/>
      <c r="N826" s="189"/>
    </row>
    <row r="827" spans="3:14" s="6" customFormat="1" x14ac:dyDescent="0.25">
      <c r="C827" s="1"/>
      <c r="D827" s="1"/>
      <c r="E827" s="2"/>
      <c r="F827" s="4"/>
      <c r="G827" s="1"/>
      <c r="N827" s="189"/>
    </row>
    <row r="828" spans="3:14" s="6" customFormat="1" x14ac:dyDescent="0.25">
      <c r="C828" s="1"/>
      <c r="D828" s="1"/>
      <c r="E828" s="2"/>
      <c r="F828" s="4"/>
      <c r="G828" s="1"/>
      <c r="N828" s="189"/>
    </row>
    <row r="829" spans="3:14" s="6" customFormat="1" x14ac:dyDescent="0.25">
      <c r="C829" s="1"/>
      <c r="D829" s="1"/>
      <c r="E829" s="2"/>
      <c r="F829" s="4"/>
      <c r="G829" s="1"/>
      <c r="N829" s="189"/>
    </row>
    <row r="830" spans="3:14" s="6" customFormat="1" x14ac:dyDescent="0.25">
      <c r="C830" s="1"/>
      <c r="D830" s="1"/>
      <c r="E830" s="2"/>
      <c r="F830" s="4"/>
      <c r="G830" s="1"/>
      <c r="N830" s="189"/>
    </row>
    <row r="831" spans="3:14" s="6" customFormat="1" x14ac:dyDescent="0.25">
      <c r="C831" s="1"/>
      <c r="D831" s="1"/>
      <c r="E831" s="2"/>
      <c r="F831" s="4"/>
      <c r="G831" s="1"/>
      <c r="N831" s="189"/>
    </row>
    <row r="832" spans="3:14" s="6" customFormat="1" x14ac:dyDescent="0.25">
      <c r="C832" s="1"/>
      <c r="D832" s="1"/>
      <c r="E832" s="2"/>
      <c r="F832" s="4"/>
      <c r="G832" s="1"/>
      <c r="N832" s="189"/>
    </row>
    <row r="833" spans="3:14" s="6" customFormat="1" x14ac:dyDescent="0.25">
      <c r="C833" s="1"/>
      <c r="D833" s="1"/>
      <c r="E833" s="2"/>
      <c r="F833" s="4"/>
      <c r="G833" s="1"/>
      <c r="N833" s="189"/>
    </row>
    <row r="834" spans="3:14" s="6" customFormat="1" x14ac:dyDescent="0.25">
      <c r="C834" s="1"/>
      <c r="D834" s="1"/>
      <c r="E834" s="2"/>
      <c r="F834" s="4"/>
      <c r="G834" s="1"/>
      <c r="N834" s="189"/>
    </row>
    <row r="835" spans="3:14" s="6" customFormat="1" x14ac:dyDescent="0.25">
      <c r="C835" s="1"/>
      <c r="D835" s="1"/>
      <c r="E835" s="2"/>
      <c r="F835" s="4"/>
      <c r="G835" s="1"/>
      <c r="N835" s="189"/>
    </row>
    <row r="836" spans="3:14" s="6" customFormat="1" x14ac:dyDescent="0.25">
      <c r="C836" s="1"/>
      <c r="D836" s="1"/>
      <c r="E836" s="2"/>
      <c r="F836" s="4"/>
      <c r="G836" s="1"/>
      <c r="N836" s="189"/>
    </row>
    <row r="837" spans="3:14" s="6" customFormat="1" x14ac:dyDescent="0.25">
      <c r="C837" s="1"/>
      <c r="D837" s="1"/>
      <c r="E837" s="2"/>
      <c r="F837" s="4"/>
      <c r="G837" s="1"/>
      <c r="N837" s="189"/>
    </row>
    <row r="838" spans="3:14" s="6" customFormat="1" x14ac:dyDescent="0.25">
      <c r="C838" s="1"/>
      <c r="D838" s="1"/>
      <c r="E838" s="2"/>
      <c r="F838" s="4"/>
      <c r="G838" s="1"/>
      <c r="N838" s="189"/>
    </row>
    <row r="839" spans="3:14" s="6" customFormat="1" x14ac:dyDescent="0.25">
      <c r="C839" s="1"/>
      <c r="D839" s="1"/>
      <c r="E839" s="2"/>
      <c r="F839" s="4"/>
      <c r="G839" s="1"/>
      <c r="N839" s="189"/>
    </row>
    <row r="840" spans="3:14" s="6" customFormat="1" x14ac:dyDescent="0.25">
      <c r="C840" s="1"/>
      <c r="D840" s="1"/>
      <c r="E840" s="2"/>
      <c r="F840" s="4"/>
      <c r="G840" s="1"/>
      <c r="N840" s="189"/>
    </row>
    <row r="841" spans="3:14" s="6" customFormat="1" x14ac:dyDescent="0.25">
      <c r="C841" s="1"/>
      <c r="D841" s="1"/>
      <c r="E841" s="2"/>
      <c r="F841" s="4"/>
      <c r="G841" s="1"/>
      <c r="N841" s="189"/>
    </row>
    <row r="842" spans="3:14" s="6" customFormat="1" x14ac:dyDescent="0.25">
      <c r="C842" s="1"/>
      <c r="D842" s="1"/>
      <c r="E842" s="2"/>
      <c r="F842" s="4"/>
      <c r="G842" s="1"/>
      <c r="N842" s="189"/>
    </row>
    <row r="843" spans="3:14" s="6" customFormat="1" x14ac:dyDescent="0.25">
      <c r="C843" s="1"/>
      <c r="D843" s="1"/>
      <c r="E843" s="2"/>
      <c r="F843" s="4"/>
      <c r="G843" s="1"/>
      <c r="N843" s="189"/>
    </row>
    <row r="844" spans="3:14" s="6" customFormat="1" x14ac:dyDescent="0.25">
      <c r="C844" s="1"/>
      <c r="D844" s="1"/>
      <c r="E844" s="2"/>
      <c r="F844" s="4"/>
      <c r="G844" s="1"/>
      <c r="N844" s="189"/>
    </row>
    <row r="845" spans="3:14" s="6" customFormat="1" x14ac:dyDescent="0.25">
      <c r="C845" s="1"/>
      <c r="D845" s="1"/>
      <c r="E845" s="2"/>
      <c r="F845" s="4"/>
      <c r="G845" s="1"/>
      <c r="N845" s="189"/>
    </row>
    <row r="846" spans="3:14" s="6" customFormat="1" x14ac:dyDescent="0.25">
      <c r="C846" s="1"/>
      <c r="D846" s="1"/>
      <c r="E846" s="2"/>
      <c r="F846" s="4"/>
      <c r="G846" s="1"/>
      <c r="N846" s="189"/>
    </row>
    <row r="847" spans="3:14" s="6" customFormat="1" x14ac:dyDescent="0.25">
      <c r="C847" s="1"/>
      <c r="D847" s="1"/>
      <c r="E847" s="2"/>
      <c r="F847" s="4"/>
      <c r="G847" s="1"/>
      <c r="N847" s="189"/>
    </row>
    <row r="848" spans="3:14" s="6" customFormat="1" x14ac:dyDescent="0.25">
      <c r="C848" s="1"/>
      <c r="D848" s="1"/>
      <c r="E848" s="2"/>
      <c r="F848" s="4"/>
      <c r="G848" s="1"/>
      <c r="N848" s="189"/>
    </row>
    <row r="849" spans="3:14" s="6" customFormat="1" x14ac:dyDescent="0.25">
      <c r="C849" s="1"/>
      <c r="D849" s="1"/>
      <c r="E849" s="2"/>
      <c r="F849" s="4"/>
      <c r="G849" s="1"/>
      <c r="N849" s="189"/>
    </row>
    <row r="850" spans="3:14" s="6" customFormat="1" x14ac:dyDescent="0.25">
      <c r="C850" s="1"/>
      <c r="D850" s="1"/>
      <c r="E850" s="2"/>
      <c r="F850" s="4"/>
      <c r="G850" s="1"/>
      <c r="N850" s="189"/>
    </row>
    <row r="851" spans="3:14" s="6" customFormat="1" x14ac:dyDescent="0.25">
      <c r="C851" s="1"/>
      <c r="D851" s="1"/>
      <c r="E851" s="2"/>
      <c r="F851" s="4"/>
      <c r="G851" s="1"/>
      <c r="N851" s="189"/>
    </row>
    <row r="852" spans="3:14" s="6" customFormat="1" x14ac:dyDescent="0.25">
      <c r="C852" s="1"/>
      <c r="D852" s="1"/>
      <c r="E852" s="2"/>
      <c r="F852" s="4"/>
      <c r="G852" s="1"/>
      <c r="N852" s="189"/>
    </row>
    <row r="853" spans="3:14" s="6" customFormat="1" x14ac:dyDescent="0.25">
      <c r="C853" s="1"/>
      <c r="D853" s="1"/>
      <c r="E853" s="2"/>
      <c r="F853" s="4"/>
      <c r="G853" s="1"/>
      <c r="N853" s="189"/>
    </row>
    <row r="854" spans="3:14" s="6" customFormat="1" x14ac:dyDescent="0.25">
      <c r="C854" s="1"/>
      <c r="D854" s="1"/>
      <c r="E854" s="2"/>
      <c r="F854" s="4"/>
      <c r="G854" s="1"/>
      <c r="N854" s="189"/>
    </row>
    <row r="855" spans="3:14" s="6" customFormat="1" x14ac:dyDescent="0.25">
      <c r="C855" s="1"/>
      <c r="D855" s="1"/>
      <c r="E855" s="2"/>
      <c r="F855" s="4"/>
      <c r="G855" s="1"/>
      <c r="N855" s="189"/>
    </row>
    <row r="856" spans="3:14" s="6" customFormat="1" x14ac:dyDescent="0.25">
      <c r="C856" s="1"/>
      <c r="D856" s="1"/>
      <c r="E856" s="2"/>
      <c r="F856" s="4"/>
      <c r="G856" s="1"/>
      <c r="N856" s="189"/>
    </row>
    <row r="857" spans="3:14" s="6" customFormat="1" x14ac:dyDescent="0.25">
      <c r="C857" s="1"/>
      <c r="D857" s="1"/>
      <c r="E857" s="2"/>
      <c r="F857" s="4"/>
      <c r="G857" s="1"/>
      <c r="N857" s="189"/>
    </row>
    <row r="858" spans="3:14" s="6" customFormat="1" x14ac:dyDescent="0.25">
      <c r="C858" s="1"/>
      <c r="D858" s="1"/>
      <c r="E858" s="2"/>
      <c r="F858" s="4"/>
      <c r="G858" s="1"/>
      <c r="N858" s="189"/>
    </row>
    <row r="859" spans="3:14" s="6" customFormat="1" x14ac:dyDescent="0.25">
      <c r="C859" s="1"/>
      <c r="D859" s="1"/>
      <c r="E859" s="2"/>
      <c r="F859" s="4"/>
      <c r="G859" s="1"/>
      <c r="N859" s="189"/>
    </row>
    <row r="860" spans="3:14" s="6" customFormat="1" x14ac:dyDescent="0.25">
      <c r="C860" s="1"/>
      <c r="D860" s="1"/>
      <c r="E860" s="2"/>
      <c r="F860" s="4"/>
      <c r="G860" s="1"/>
      <c r="N860" s="189"/>
    </row>
    <row r="861" spans="3:14" s="6" customFormat="1" x14ac:dyDescent="0.25">
      <c r="C861" s="1"/>
      <c r="D861" s="1"/>
      <c r="E861" s="2"/>
      <c r="F861" s="4"/>
      <c r="G861" s="1"/>
      <c r="N861" s="189"/>
    </row>
    <row r="862" spans="3:14" s="6" customFormat="1" x14ac:dyDescent="0.25">
      <c r="C862" s="1"/>
      <c r="D862" s="1"/>
      <c r="E862" s="2"/>
      <c r="F862" s="4"/>
      <c r="G862" s="1"/>
      <c r="N862" s="189"/>
    </row>
    <row r="863" spans="3:14" s="6" customFormat="1" x14ac:dyDescent="0.25">
      <c r="C863" s="1"/>
      <c r="D863" s="1"/>
      <c r="E863" s="2"/>
      <c r="F863" s="4"/>
      <c r="G863" s="1"/>
      <c r="N863" s="189"/>
    </row>
    <row r="864" spans="3:14" s="6" customFormat="1" x14ac:dyDescent="0.25">
      <c r="C864" s="1"/>
      <c r="D864" s="1"/>
      <c r="E864" s="2"/>
      <c r="F864" s="4"/>
      <c r="G864" s="1"/>
      <c r="N864" s="189"/>
    </row>
    <row r="865" spans="3:14" s="6" customFormat="1" x14ac:dyDescent="0.25">
      <c r="C865" s="1"/>
      <c r="D865" s="1"/>
      <c r="E865" s="2"/>
      <c r="F865" s="4"/>
      <c r="G865" s="1"/>
      <c r="N865" s="189"/>
    </row>
    <row r="866" spans="3:14" s="6" customFormat="1" x14ac:dyDescent="0.25">
      <c r="C866" s="1"/>
      <c r="D866" s="1"/>
      <c r="E866" s="2"/>
      <c r="F866" s="4"/>
      <c r="G866" s="1"/>
      <c r="N866" s="189"/>
    </row>
    <row r="867" spans="3:14" s="6" customFormat="1" x14ac:dyDescent="0.25">
      <c r="C867" s="1"/>
      <c r="D867" s="1"/>
      <c r="E867" s="2"/>
      <c r="F867" s="4"/>
      <c r="G867" s="1"/>
      <c r="N867" s="189"/>
    </row>
    <row r="868" spans="3:14" s="6" customFormat="1" x14ac:dyDescent="0.25">
      <c r="C868" s="1"/>
      <c r="D868" s="1"/>
      <c r="E868" s="2"/>
      <c r="F868" s="4"/>
      <c r="G868" s="1"/>
      <c r="N868" s="189"/>
    </row>
    <row r="869" spans="3:14" s="6" customFormat="1" x14ac:dyDescent="0.25">
      <c r="C869" s="1"/>
      <c r="D869" s="1"/>
      <c r="E869" s="2"/>
      <c r="F869" s="4"/>
      <c r="G869" s="1"/>
      <c r="N869" s="189"/>
    </row>
    <row r="870" spans="3:14" s="6" customFormat="1" x14ac:dyDescent="0.25">
      <c r="C870" s="1"/>
      <c r="D870" s="1"/>
      <c r="E870" s="2"/>
      <c r="F870" s="4"/>
      <c r="G870" s="1"/>
      <c r="N870" s="189"/>
    </row>
    <row r="871" spans="3:14" s="6" customFormat="1" x14ac:dyDescent="0.25">
      <c r="C871" s="1"/>
      <c r="D871" s="1"/>
      <c r="E871" s="2"/>
      <c r="F871" s="4"/>
      <c r="G871" s="1"/>
      <c r="N871" s="189"/>
    </row>
    <row r="872" spans="3:14" s="6" customFormat="1" x14ac:dyDescent="0.25">
      <c r="C872" s="1"/>
      <c r="D872" s="1"/>
      <c r="E872" s="2"/>
      <c r="F872" s="4"/>
      <c r="G872" s="1"/>
      <c r="N872" s="189"/>
    </row>
    <row r="873" spans="3:14" s="6" customFormat="1" x14ac:dyDescent="0.25">
      <c r="C873" s="1"/>
      <c r="D873" s="1"/>
      <c r="E873" s="2"/>
      <c r="F873" s="4"/>
      <c r="G873" s="1"/>
      <c r="N873" s="189"/>
    </row>
    <row r="874" spans="3:14" s="6" customFormat="1" x14ac:dyDescent="0.25">
      <c r="C874" s="1"/>
      <c r="D874" s="1"/>
      <c r="E874" s="2"/>
      <c r="F874" s="4"/>
      <c r="G874" s="1"/>
      <c r="N874" s="189"/>
    </row>
    <row r="875" spans="3:14" s="6" customFormat="1" x14ac:dyDescent="0.25">
      <c r="C875" s="1"/>
      <c r="D875" s="1"/>
      <c r="E875" s="2"/>
      <c r="F875" s="4"/>
      <c r="G875" s="1"/>
      <c r="N875" s="189"/>
    </row>
    <row r="876" spans="3:14" s="6" customFormat="1" x14ac:dyDescent="0.25">
      <c r="C876" s="1"/>
      <c r="D876" s="1"/>
      <c r="E876" s="2"/>
      <c r="F876" s="4"/>
      <c r="G876" s="1"/>
      <c r="N876" s="189"/>
    </row>
    <row r="877" spans="3:14" s="6" customFormat="1" x14ac:dyDescent="0.25">
      <c r="C877" s="1"/>
      <c r="D877" s="1"/>
      <c r="E877" s="2"/>
      <c r="F877" s="4"/>
      <c r="G877" s="1"/>
      <c r="N877" s="189"/>
    </row>
    <row r="878" spans="3:14" s="6" customFormat="1" x14ac:dyDescent="0.25">
      <c r="C878" s="1"/>
      <c r="D878" s="1"/>
      <c r="E878" s="2"/>
      <c r="F878" s="4"/>
      <c r="G878" s="1"/>
      <c r="N878" s="189"/>
    </row>
    <row r="879" spans="3:14" s="6" customFormat="1" x14ac:dyDescent="0.25">
      <c r="C879" s="1"/>
      <c r="D879" s="1"/>
      <c r="E879" s="2"/>
      <c r="F879" s="4"/>
      <c r="G879" s="1"/>
      <c r="N879" s="189"/>
    </row>
    <row r="880" spans="3:14" s="6" customFormat="1" x14ac:dyDescent="0.25">
      <c r="C880" s="1"/>
      <c r="D880" s="1"/>
      <c r="E880" s="2"/>
      <c r="F880" s="4"/>
      <c r="G880" s="1"/>
      <c r="N880" s="189"/>
    </row>
    <row r="881" spans="3:14" s="6" customFormat="1" x14ac:dyDescent="0.25">
      <c r="C881" s="1"/>
      <c r="D881" s="1"/>
      <c r="E881" s="2"/>
      <c r="F881" s="4"/>
      <c r="G881" s="1"/>
      <c r="N881" s="189"/>
    </row>
    <row r="882" spans="3:14" s="6" customFormat="1" x14ac:dyDescent="0.25">
      <c r="C882" s="1"/>
      <c r="D882" s="1"/>
      <c r="E882" s="2"/>
      <c r="F882" s="4"/>
      <c r="G882" s="1"/>
      <c r="N882" s="189"/>
    </row>
    <row r="883" spans="3:14" s="6" customFormat="1" x14ac:dyDescent="0.25">
      <c r="C883" s="1"/>
      <c r="D883" s="1"/>
      <c r="E883" s="2"/>
      <c r="F883" s="4"/>
      <c r="G883" s="1"/>
      <c r="N883" s="189"/>
    </row>
    <row r="884" spans="3:14" s="6" customFormat="1" x14ac:dyDescent="0.25">
      <c r="C884" s="1"/>
      <c r="D884" s="1"/>
      <c r="E884" s="2"/>
      <c r="F884" s="4"/>
      <c r="G884" s="1"/>
      <c r="N884" s="189"/>
    </row>
    <row r="885" spans="3:14" s="6" customFormat="1" x14ac:dyDescent="0.25">
      <c r="C885" s="1"/>
      <c r="D885" s="1"/>
      <c r="E885" s="2"/>
      <c r="F885" s="4"/>
      <c r="G885" s="1"/>
      <c r="N885" s="189"/>
    </row>
    <row r="886" spans="3:14" s="6" customFormat="1" x14ac:dyDescent="0.25">
      <c r="C886" s="1"/>
      <c r="D886" s="1"/>
      <c r="E886" s="2"/>
      <c r="F886" s="4"/>
      <c r="G886" s="1"/>
      <c r="N886" s="189"/>
    </row>
    <row r="887" spans="3:14" s="6" customFormat="1" x14ac:dyDescent="0.25">
      <c r="C887" s="1"/>
      <c r="D887" s="1"/>
      <c r="E887" s="2"/>
      <c r="F887" s="4"/>
      <c r="G887" s="1"/>
      <c r="N887" s="189"/>
    </row>
    <row r="888" spans="3:14" s="6" customFormat="1" x14ac:dyDescent="0.25">
      <c r="C888" s="1"/>
      <c r="D888" s="1"/>
      <c r="E888" s="2"/>
      <c r="F888" s="4"/>
      <c r="G888" s="1"/>
      <c r="N888" s="189"/>
    </row>
    <row r="889" spans="3:14" s="6" customFormat="1" x14ac:dyDescent="0.25">
      <c r="C889" s="1"/>
      <c r="D889" s="1"/>
      <c r="E889" s="2"/>
      <c r="F889" s="4"/>
      <c r="G889" s="1"/>
      <c r="N889" s="189"/>
    </row>
    <row r="890" spans="3:14" s="6" customFormat="1" x14ac:dyDescent="0.25">
      <c r="C890" s="1"/>
      <c r="D890" s="1"/>
      <c r="E890" s="2"/>
      <c r="F890" s="4"/>
      <c r="G890" s="1"/>
      <c r="N890" s="189"/>
    </row>
    <row r="891" spans="3:14" s="6" customFormat="1" x14ac:dyDescent="0.25">
      <c r="C891" s="1"/>
      <c r="D891" s="1"/>
      <c r="E891" s="2"/>
      <c r="F891" s="4"/>
      <c r="G891" s="1"/>
      <c r="N891" s="189"/>
    </row>
    <row r="892" spans="3:14" s="6" customFormat="1" x14ac:dyDescent="0.25">
      <c r="C892" s="1"/>
      <c r="D892" s="1"/>
      <c r="E892" s="2"/>
      <c r="F892" s="4"/>
      <c r="G892" s="1"/>
      <c r="N892" s="189"/>
    </row>
    <row r="893" spans="3:14" s="6" customFormat="1" x14ac:dyDescent="0.25">
      <c r="C893" s="1"/>
      <c r="D893" s="1"/>
      <c r="E893" s="2"/>
      <c r="F893" s="4"/>
      <c r="G893" s="1"/>
      <c r="N893" s="189"/>
    </row>
    <row r="894" spans="3:14" s="6" customFormat="1" x14ac:dyDescent="0.25">
      <c r="C894" s="1"/>
      <c r="D894" s="1"/>
      <c r="E894" s="2"/>
      <c r="F894" s="4"/>
      <c r="G894" s="1"/>
      <c r="N894" s="189"/>
    </row>
    <row r="895" spans="3:14" s="6" customFormat="1" x14ac:dyDescent="0.25">
      <c r="C895" s="1"/>
      <c r="D895" s="1"/>
      <c r="E895" s="2"/>
      <c r="F895" s="4"/>
      <c r="G895" s="1"/>
      <c r="N895" s="189"/>
    </row>
    <row r="896" spans="3:14" s="6" customFormat="1" x14ac:dyDescent="0.25">
      <c r="C896" s="1"/>
      <c r="D896" s="1"/>
      <c r="E896" s="2"/>
      <c r="F896" s="4"/>
      <c r="G896" s="1"/>
      <c r="N896" s="189"/>
    </row>
    <row r="897" spans="3:14" s="6" customFormat="1" x14ac:dyDescent="0.25">
      <c r="C897" s="1"/>
      <c r="D897" s="1"/>
      <c r="E897" s="2"/>
      <c r="F897" s="4"/>
      <c r="G897" s="1"/>
      <c r="N897" s="189"/>
    </row>
    <row r="898" spans="3:14" s="6" customFormat="1" x14ac:dyDescent="0.25">
      <c r="C898" s="1"/>
      <c r="D898" s="1"/>
      <c r="E898" s="2"/>
      <c r="F898" s="4"/>
      <c r="G898" s="1"/>
      <c r="N898" s="189"/>
    </row>
    <row r="899" spans="3:14" s="6" customFormat="1" x14ac:dyDescent="0.25">
      <c r="C899" s="1"/>
      <c r="D899" s="1"/>
      <c r="E899" s="2"/>
      <c r="F899" s="4"/>
      <c r="G899" s="1"/>
      <c r="N899" s="189"/>
    </row>
    <row r="900" spans="3:14" s="6" customFormat="1" x14ac:dyDescent="0.25">
      <c r="C900" s="1"/>
      <c r="D900" s="1"/>
      <c r="E900" s="2"/>
      <c r="F900" s="4"/>
      <c r="G900" s="1"/>
      <c r="N900" s="189"/>
    </row>
    <row r="901" spans="3:14" s="6" customFormat="1" x14ac:dyDescent="0.25">
      <c r="C901" s="1"/>
      <c r="D901" s="1"/>
      <c r="E901" s="2"/>
      <c r="F901" s="4"/>
      <c r="G901" s="1"/>
      <c r="N901" s="189"/>
    </row>
    <row r="902" spans="3:14" s="6" customFormat="1" x14ac:dyDescent="0.25">
      <c r="C902" s="1"/>
      <c r="D902" s="1"/>
      <c r="E902" s="2"/>
      <c r="F902" s="4"/>
      <c r="G902" s="1"/>
      <c r="N902" s="189"/>
    </row>
    <row r="903" spans="3:14" s="6" customFormat="1" x14ac:dyDescent="0.25">
      <c r="C903" s="1"/>
      <c r="D903" s="1"/>
      <c r="E903" s="2"/>
      <c r="F903" s="4"/>
      <c r="G903" s="1"/>
      <c r="N903" s="189"/>
    </row>
  </sheetData>
  <autoFilter ref="A9:N209" xr:uid="{00000000-0009-0000-0000-000007000000}"/>
  <mergeCells count="2">
    <mergeCell ref="A2:N2"/>
    <mergeCell ref="A3:N3"/>
  </mergeCells>
  <pageMargins left="0.31496062992125984" right="0.11811023622047245" top="0.35433070866141736" bottom="0.35433070866141736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"/>
  <sheetViews>
    <sheetView topLeftCell="A2" workbookViewId="0">
      <selection activeCell="B23" sqref="B2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213" t="s">
        <v>204</v>
      </c>
      <c r="B1" s="213"/>
    </row>
    <row r="2" spans="1:2" ht="18.75" x14ac:dyDescent="0.3">
      <c r="A2" s="213" t="s">
        <v>205</v>
      </c>
      <c r="B2" s="213"/>
    </row>
    <row r="3" spans="1:2" x14ac:dyDescent="0.25">
      <c r="A3" s="157"/>
      <c r="B3" s="157"/>
    </row>
    <row r="4" spans="1:2" ht="18" x14ac:dyDescent="0.25">
      <c r="A4" s="214" t="s">
        <v>218</v>
      </c>
      <c r="B4" s="214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215" t="s">
        <v>220</v>
      </c>
      <c r="B7" s="215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34+84+127+353+18+208+648</f>
        <v>1472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34+84+127+353+18+208+648</f>
        <v>1472</v>
      </c>
    </row>
    <row r="20" spans="1:2" ht="15.75" x14ac:dyDescent="0.25">
      <c r="A20" s="173" t="s">
        <v>214</v>
      </c>
      <c r="B20" s="168">
        <f>233+864+773+97+379+994+1768</f>
        <v>5108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500+442+582+476+724+296</f>
        <v>3020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9600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Juillet 23</vt:lpstr>
      <vt:lpstr>TOFE JUILLET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2024-01-28T06:07:04Z</dcterms:modified>
</cp:coreProperties>
</file>