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26" i="2"/>
  <c r="B23"/>
  <c r="B21"/>
  <c r="B15"/>
  <c r="B14"/>
  <c r="P184" i="1"/>
  <c r="E184"/>
  <c r="P183"/>
  <c r="E183"/>
  <c r="P182"/>
  <c r="P181"/>
  <c r="P180"/>
  <c r="P179"/>
  <c r="P178"/>
  <c r="P177"/>
  <c r="P176"/>
  <c r="P175"/>
  <c r="P174"/>
  <c r="P173"/>
  <c r="E173"/>
  <c r="E165" s="1"/>
  <c r="E186" s="1"/>
  <c r="P172"/>
  <c r="P171"/>
  <c r="P170"/>
  <c r="P169"/>
  <c r="P168"/>
  <c r="P167"/>
  <c r="O165"/>
  <c r="O186" s="1"/>
  <c r="N165"/>
  <c r="M165"/>
  <c r="L165"/>
  <c r="L186" s="1"/>
  <c r="K165"/>
  <c r="K186" s="1"/>
  <c r="J165"/>
  <c r="I165"/>
  <c r="H165"/>
  <c r="H186" s="1"/>
  <c r="G165"/>
  <c r="G186" s="1"/>
  <c r="F165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O131"/>
  <c r="N131"/>
  <c r="N186" s="1"/>
  <c r="M131"/>
  <c r="M186" s="1"/>
  <c r="L131"/>
  <c r="K131"/>
  <c r="P131" s="1"/>
  <c r="B199" s="1"/>
  <c r="J131"/>
  <c r="J186" s="1"/>
  <c r="I131"/>
  <c r="I186" s="1"/>
  <c r="H131"/>
  <c r="G131"/>
  <c r="F131"/>
  <c r="F186" s="1"/>
  <c r="E131"/>
  <c r="P129"/>
  <c r="P128"/>
  <c r="P127"/>
  <c r="P126"/>
  <c r="P125"/>
  <c r="E125"/>
  <c r="P124"/>
  <c r="P123"/>
  <c r="P122"/>
  <c r="G122"/>
  <c r="P121"/>
  <c r="E121"/>
  <c r="P120"/>
  <c r="P119"/>
  <c r="P118"/>
  <c r="O116"/>
  <c r="N116"/>
  <c r="M116"/>
  <c r="L116"/>
  <c r="P116" s="1"/>
  <c r="B198" s="1"/>
  <c r="K116"/>
  <c r="J116"/>
  <c r="I116"/>
  <c r="H116"/>
  <c r="G116"/>
  <c r="F116"/>
  <c r="E116"/>
  <c r="P114"/>
  <c r="P113"/>
  <c r="P112"/>
  <c r="P111"/>
  <c r="P110"/>
  <c r="P109"/>
  <c r="P108"/>
  <c r="P107"/>
  <c r="E107"/>
  <c r="E92" s="1"/>
  <c r="P106"/>
  <c r="P105"/>
  <c r="P104"/>
  <c r="P103"/>
  <c r="P102"/>
  <c r="P101"/>
  <c r="P100"/>
  <c r="P99"/>
  <c r="P98"/>
  <c r="P97"/>
  <c r="P96"/>
  <c r="P95"/>
  <c r="P94"/>
  <c r="O92"/>
  <c r="N92"/>
  <c r="M92"/>
  <c r="L92"/>
  <c r="K92"/>
  <c r="P92" s="1"/>
  <c r="B197" s="1"/>
  <c r="J92"/>
  <c r="I92"/>
  <c r="H92"/>
  <c r="G92"/>
  <c r="F92"/>
  <c r="P90"/>
  <c r="P89"/>
  <c r="P88"/>
  <c r="G88"/>
  <c r="P87"/>
  <c r="P86"/>
  <c r="O84"/>
  <c r="N84"/>
  <c r="M84"/>
  <c r="L84"/>
  <c r="P84" s="1"/>
  <c r="B196" s="1"/>
  <c r="K84"/>
  <c r="J84"/>
  <c r="I84"/>
  <c r="H84"/>
  <c r="G84"/>
  <c r="F84"/>
  <c r="E84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O62"/>
  <c r="N62"/>
  <c r="M62"/>
  <c r="L62"/>
  <c r="P62" s="1"/>
  <c r="B195" s="1"/>
  <c r="K62"/>
  <c r="J62"/>
  <c r="I62"/>
  <c r="H62"/>
  <c r="G62"/>
  <c r="F62"/>
  <c r="E62"/>
  <c r="P60"/>
  <c r="P59"/>
  <c r="P58"/>
  <c r="P57"/>
  <c r="P56"/>
  <c r="P55"/>
  <c r="P54"/>
  <c r="P53"/>
  <c r="P52"/>
  <c r="E52"/>
  <c r="P51"/>
  <c r="E51"/>
  <c r="P50"/>
  <c r="P49"/>
  <c r="P48"/>
  <c r="P47"/>
  <c r="P46"/>
  <c r="P45"/>
  <c r="P44"/>
  <c r="P43"/>
  <c r="P42"/>
  <c r="P41"/>
  <c r="O39"/>
  <c r="N39"/>
  <c r="M39"/>
  <c r="L39"/>
  <c r="K39"/>
  <c r="P39" s="1"/>
  <c r="B194" s="1"/>
  <c r="J39"/>
  <c r="I39"/>
  <c r="H39"/>
  <c r="G39"/>
  <c r="F39"/>
  <c r="E39"/>
  <c r="P37"/>
  <c r="P36"/>
  <c r="P35"/>
  <c r="P34"/>
  <c r="P33"/>
  <c r="P32"/>
  <c r="P31"/>
  <c r="P30"/>
  <c r="O28"/>
  <c r="N28"/>
  <c r="M28"/>
  <c r="L28"/>
  <c r="K28"/>
  <c r="P28" s="1"/>
  <c r="B193" s="1"/>
  <c r="J28"/>
  <c r="I28"/>
  <c r="H28"/>
  <c r="G28"/>
  <c r="F28"/>
  <c r="E28"/>
  <c r="P26"/>
  <c r="P25"/>
  <c r="P24"/>
  <c r="P23"/>
  <c r="P22"/>
  <c r="P21"/>
  <c r="P20"/>
  <c r="P19"/>
  <c r="E19"/>
  <c r="P18"/>
  <c r="P17"/>
  <c r="E17"/>
  <c r="P16"/>
  <c r="P15"/>
  <c r="P14"/>
  <c r="P13"/>
  <c r="P12"/>
  <c r="P11"/>
  <c r="P10"/>
  <c r="O8"/>
  <c r="N8"/>
  <c r="M8"/>
  <c r="L8"/>
  <c r="P8" s="1"/>
  <c r="B192" s="1"/>
  <c r="K8"/>
  <c r="J8"/>
  <c r="I8"/>
  <c r="H8"/>
  <c r="G8"/>
  <c r="F8"/>
  <c r="E8"/>
  <c r="P165" l="1"/>
  <c r="B200" l="1"/>
  <c r="B201" s="1"/>
  <c r="P186"/>
</calcChain>
</file>

<file path=xl/sharedStrings.xml><?xml version="1.0" encoding="utf-8"?>
<sst xmlns="http://schemas.openxmlformats.org/spreadsheetml/2006/main" count="647" uniqueCount="211">
  <si>
    <t xml:space="preserve">                                      PROGRAMME D'INVESTISSEMENT PUBLIC DE 2022</t>
  </si>
  <si>
    <t>Mis à jour le 07 Juin 2022</t>
  </si>
  <si>
    <t>INTITULE/SECTEUR</t>
  </si>
  <si>
    <t>Intitulé</t>
  </si>
  <si>
    <t>Bailleur</t>
  </si>
  <si>
    <t>Fin</t>
  </si>
  <si>
    <t>Coût</t>
  </si>
  <si>
    <t>LFR 2021</t>
  </si>
  <si>
    <t>LFI 2022</t>
  </si>
  <si>
    <t>Cumul.22</t>
  </si>
  <si>
    <t>LFI 2020</t>
  </si>
  <si>
    <t>LFR 2020</t>
  </si>
  <si>
    <t>LFI 2021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</si>
  <si>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</si>
  <si>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</si>
  <si>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</si>
  <si>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</si>
  <si>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</si>
  <si>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</si>
  <si>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</si>
  <si>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</si>
  <si>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</si>
  <si>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</si>
  <si>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</si>
  <si>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</si>
  <si>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</si>
  <si>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</si>
  <si>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</si>
  <si>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</si>
  <si>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</si>
  <si>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</si>
  <si>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</si>
  <si>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</si>
  <si>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</si>
  <si>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</si>
  <si>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</si>
  <si>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Résilience à la sécheresse</t>
  </si>
  <si>
    <t>Allemagne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</si>
  <si>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</si>
  <si>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</si>
  <si>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</si>
  <si>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</si>
  <si>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</si>
  <si>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</si>
  <si>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</si>
  <si>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</si>
  <si>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</si>
  <si>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</si>
  <si>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</si>
  <si>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</si>
  <si>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</si>
  <si>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</si>
  <si>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</si>
  <si>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</si>
  <si>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</si>
  <si>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</si>
  <si>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</si>
  <si>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 (Galla-Le-Koma)</t>
  </si>
  <si>
    <t>FADES</t>
  </si>
  <si>
    <t>Electrification durable</t>
  </si>
  <si>
    <t>Géothermie</t>
  </si>
  <si>
    <t>KFAED</t>
  </si>
  <si>
    <t>Exploration géothermique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</si>
  <si>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</si>
  <si>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</si>
  <si>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</si>
  <si>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</si>
  <si>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</si>
  <si>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</si>
  <si>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</si>
  <si>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</si>
  <si>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</si>
  <si>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</si>
  <si>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Extension et de Renforcement du Réseau d'Assainissement de. Djibouti (PERRAD)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</si>
  <si>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</si>
  <si>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</si>
  <si>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</si>
  <si>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</si>
  <si>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</si>
  <si>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</si>
  <si>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</si>
  <si>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</si>
  <si>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</si>
  <si>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</si>
  <si>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</si>
  <si>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</si>
  <si>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</si>
  <si>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</si>
  <si>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</si>
  <si>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</si>
  <si>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Djibouti Addis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</si>
  <si>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</si>
  <si>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</si>
  <si>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</si>
  <si>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</si>
  <si>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</si>
  <si>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</si>
  <si>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</si>
  <si>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 (PK0 - PK9)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</si>
  <si>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</si>
  <si>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</si>
  <si>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</si>
  <si>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</si>
  <si>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</si>
  <si>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</si>
  <si>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</si>
  <si>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</si>
  <si>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</si>
  <si>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</si>
  <si>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</si>
  <si>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</si>
  <si>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</si>
  <si>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</si>
  <si>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</si>
  <si>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</si>
  <si>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</si>
  <si>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</si>
  <si>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</si>
  <si>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</si>
  <si>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</si>
  <si>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</si>
  <si>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</si>
  <si>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</si>
  <si>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</si>
  <si>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</si>
  <si>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</si>
  <si>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</si>
  <si>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</si>
  <si>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</si>
  <si>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</si>
  <si>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</si>
  <si>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</si>
  <si>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</si>
  <si>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</si>
  <si>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</si>
  <si>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</si>
  <si>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</si>
  <si>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</si>
  <si>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</si>
  <si>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</si>
  <si>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</si>
  <si>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</si>
  <si>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</si>
  <si>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</si>
  <si>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</si>
  <si>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</si>
  <si>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</si>
  <si>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</si>
  <si>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Hôpital CNSS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</si>
  <si>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</si>
  <si>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</si>
  <si>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</si>
  <si>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</si>
  <si>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</si>
  <si>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</si>
  <si>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</si>
  <si>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</si>
  <si>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</si>
  <si>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</si>
  <si>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</si>
  <si>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</si>
  <si>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</si>
  <si>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</si>
  <si>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</si>
  <si>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</si>
  <si>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</si>
  <si>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</si>
  <si>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</si>
  <si>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</si>
  <si>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</si>
  <si>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</si>
  <si>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</si>
  <si>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</si>
  <si>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</si>
  <si>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</si>
  <si>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</si>
  <si>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</si>
  <si>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</si>
  <si>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</si>
  <si>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</si>
  <si>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</si>
  <si>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</si>
  <si>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</si>
  <si>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</si>
  <si>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</si>
  <si>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</si>
  <si>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</si>
  <si>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</si>
  <si>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</si>
  <si>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Modernisation de l'admnistration publique</t>
  </si>
  <si>
    <t>Economie Numérique</t>
  </si>
  <si>
    <t>Projet d'Appui aux statistiques et prise de décisions GEDES</t>
  </si>
  <si>
    <t>TOTAL GENERAL</t>
  </si>
  <si>
    <t>SECTEUR</t>
  </si>
  <si>
    <t>En millions de francs</t>
  </si>
  <si>
    <t>TOTAUX</t>
  </si>
  <si>
    <t>DIRECTION DE LA DETTE PUBLIQUE</t>
  </si>
  <si>
    <t>SOUS/DIRECTION  DE GESTION ET SUIVI DES FINANCEMENTS</t>
  </si>
  <si>
    <t>PROGRAMME D’INVESTISSEMENT PUBLIC 2022</t>
  </si>
  <si>
    <t>REPARTITION PIP DANS LE TOFE DE MAI 2022 (en Millions FD)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</si>
  <si>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</si>
  <si>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</si>
  <si>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</si>
  <si>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</si>
  <si>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</si>
  <si>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</si>
  <si>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</si>
  <si>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</si>
  <si>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</si>
  <si>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</si>
  <si>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TOTAL PROGRAMME D'INVESTISSEMENT PUBLIC 2022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</si>
</sst>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[$-40C]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/>
    </xf>
    <xf numFmtId="0" fontId="8" fillId="4" borderId="2" xfId="2" applyFont="1" applyFill="1" applyBorder="1" applyAlignment="1">
      <alignment horizontal="center" wrapText="1"/>
    </xf>
    <xf numFmtId="164" fontId="8" fillId="4" borderId="2" xfId="2" applyNumberFormat="1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0" fontId="9" fillId="2" borderId="0" xfId="3" quotePrefix="1" applyNumberFormat="1" applyFont="1" applyFill="1" applyBorder="1" applyAlignment="1" applyProtection="1">
      <alignment vertical="top"/>
    </xf>
    <xf numFmtId="0" fontId="9" fillId="2" borderId="0" xfId="3" quotePrefix="1" applyNumberFormat="1" applyFont="1" applyFill="1" applyBorder="1" applyAlignment="1" applyProtection="1">
      <alignment horizontal="center" vertical="top"/>
    </xf>
    <xf numFmtId="0" fontId="3" fillId="2" borderId="0" xfId="2" quotePrefix="1" applyFont="1" applyFill="1" applyAlignment="1">
      <alignment horizontal="center"/>
    </xf>
    <xf numFmtId="0" fontId="9" fillId="4" borderId="4" xfId="3" applyNumberFormat="1" applyFont="1" applyFill="1" applyBorder="1" applyAlignment="1" applyProtection="1">
      <alignment vertical="top"/>
    </xf>
    <xf numFmtId="0" fontId="9" fillId="4" borderId="5" xfId="3" applyNumberFormat="1" applyFont="1" applyFill="1" applyBorder="1" applyAlignment="1" applyProtection="1">
      <alignment vertical="top"/>
    </xf>
    <xf numFmtId="0" fontId="9" fillId="4" borderId="6" xfId="3" applyNumberFormat="1" applyFont="1" applyFill="1" applyBorder="1" applyAlignment="1" applyProtection="1">
      <alignment vertical="top"/>
    </xf>
    <xf numFmtId="3" fontId="9" fillId="4" borderId="5" xfId="3" applyNumberFormat="1" applyFont="1" applyFill="1" applyBorder="1" applyAlignment="1" applyProtection="1">
      <alignment horizontal="center" vertical="top"/>
    </xf>
    <xf numFmtId="0" fontId="9" fillId="2" borderId="0" xfId="3" applyNumberFormat="1" applyFont="1" applyFill="1" applyBorder="1" applyAlignment="1" applyProtection="1">
      <alignment vertical="top"/>
    </xf>
    <xf numFmtId="3" fontId="3" fillId="2" borderId="0" xfId="3" applyNumberFormat="1" applyFont="1" applyFill="1" applyBorder="1" applyAlignment="1" applyProtection="1">
      <alignment vertical="top"/>
    </xf>
    <xf numFmtId="3" fontId="3" fillId="0" borderId="0" xfId="0" applyNumberFormat="1" applyFont="1"/>
    <xf numFmtId="0" fontId="3" fillId="0" borderId="0" xfId="0" applyFont="1"/>
    <xf numFmtId="0" fontId="3" fillId="2" borderId="7" xfId="2" applyFont="1" applyFill="1" applyBorder="1" applyAlignment="1">
      <alignment vertical="center"/>
    </xf>
    <xf numFmtId="0" fontId="3" fillId="2" borderId="7" xfId="2" applyFont="1" applyFill="1" applyBorder="1" applyAlignment="1"/>
    <xf numFmtId="0" fontId="3" fillId="2" borderId="7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/>
    <xf numFmtId="0" fontId="3" fillId="2" borderId="7" xfId="2" applyFont="1" applyFill="1" applyBorder="1" applyAlignment="1">
      <alignment horizontal="center" vertical="center" wrapText="1"/>
    </xf>
    <xf numFmtId="3" fontId="3" fillId="2" borderId="7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0" borderId="7" xfId="0" applyNumberFormat="1" applyFont="1" applyBorder="1"/>
    <xf numFmtId="0" fontId="3" fillId="5" borderId="7" xfId="2" applyFont="1" applyFill="1" applyBorder="1" applyAlignment="1">
      <alignment vertical="center"/>
    </xf>
    <xf numFmtId="0" fontId="3" fillId="5" borderId="7" xfId="2" applyFont="1" applyFill="1" applyBorder="1" applyAlignment="1"/>
    <xf numFmtId="0" fontId="3" fillId="5" borderId="7" xfId="2" applyFont="1" applyFill="1" applyBorder="1" applyAlignment="1">
      <alignment horizontal="center"/>
    </xf>
    <xf numFmtId="3" fontId="3" fillId="5" borderId="7" xfId="2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3" fontId="3" fillId="5" borderId="7" xfId="0" applyNumberFormat="1" applyFont="1" applyFill="1" applyBorder="1"/>
    <xf numFmtId="0" fontId="5" fillId="5" borderId="0" xfId="0" applyFont="1" applyFill="1"/>
    <xf numFmtId="3" fontId="3" fillId="5" borderId="7" xfId="0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left" vertical="center"/>
    </xf>
    <xf numFmtId="0" fontId="3" fillId="2" borderId="7" xfId="3" quotePrefix="1" applyFont="1" applyFill="1" applyBorder="1" applyAlignment="1">
      <alignment horizontal="left"/>
    </xf>
    <xf numFmtId="0" fontId="3" fillId="2" borderId="7" xfId="3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3" fillId="3" borderId="0" xfId="3" quotePrefix="1" applyFont="1" applyFill="1" applyBorder="1" applyAlignment="1">
      <alignment horizontal="left"/>
    </xf>
    <xf numFmtId="0" fontId="9" fillId="3" borderId="0" xfId="3" quotePrefix="1" applyFont="1" applyFill="1" applyBorder="1" applyAlignment="1">
      <alignment horizontal="left"/>
    </xf>
    <xf numFmtId="0" fontId="3" fillId="2" borderId="0" xfId="3" quotePrefix="1" applyFont="1" applyFill="1" applyBorder="1" applyAlignment="1">
      <alignment horizontal="left"/>
    </xf>
    <xf numFmtId="0" fontId="9" fillId="4" borderId="8" xfId="3" applyNumberFormat="1" applyFont="1" applyFill="1" applyBorder="1" applyAlignment="1" applyProtection="1">
      <alignment vertical="top"/>
    </xf>
    <xf numFmtId="0" fontId="9" fillId="4" borderId="9" xfId="3" applyNumberFormat="1" applyFont="1" applyFill="1" applyBorder="1" applyAlignment="1" applyProtection="1">
      <alignment vertical="top"/>
    </xf>
    <xf numFmtId="0" fontId="9" fillId="4" borderId="10" xfId="3" applyNumberFormat="1" applyFont="1" applyFill="1" applyBorder="1" applyAlignment="1" applyProtection="1">
      <alignment vertical="top"/>
    </xf>
    <xf numFmtId="0" fontId="9" fillId="4" borderId="11" xfId="3" applyNumberFormat="1" applyFont="1" applyFill="1" applyBorder="1" applyAlignment="1" applyProtection="1">
      <alignment vertical="top"/>
    </xf>
    <xf numFmtId="0" fontId="3" fillId="2" borderId="7" xfId="0" applyFont="1" applyFill="1" applyBorder="1" applyAlignment="1"/>
    <xf numFmtId="0" fontId="3" fillId="3" borderId="0" xfId="3" quotePrefix="1" applyFont="1" applyFill="1" applyBorder="1" applyAlignment="1">
      <alignment horizontal="left" vertical="center"/>
    </xf>
    <xf numFmtId="0" fontId="9" fillId="3" borderId="0" xfId="3" quotePrefix="1" applyFont="1" applyFill="1" applyBorder="1" applyAlignment="1">
      <alignment horizontal="center"/>
    </xf>
    <xf numFmtId="0" fontId="3" fillId="2" borderId="0" xfId="3" quotePrefix="1" applyFont="1" applyFill="1" applyBorder="1" applyAlignment="1">
      <alignment horizontal="center"/>
    </xf>
    <xf numFmtId="0" fontId="10" fillId="4" borderId="5" xfId="3" applyNumberFormat="1" applyFont="1" applyFill="1" applyBorder="1" applyAlignment="1" applyProtection="1">
      <alignment vertical="center"/>
    </xf>
    <xf numFmtId="0" fontId="10" fillId="4" borderId="5" xfId="3" applyNumberFormat="1" applyFont="1" applyFill="1" applyBorder="1" applyAlignment="1" applyProtection="1">
      <alignment vertical="top"/>
    </xf>
    <xf numFmtId="44" fontId="3" fillId="2" borderId="7" xfId="4" applyFont="1" applyFill="1" applyBorder="1" applyAlignment="1">
      <alignment vertical="center"/>
    </xf>
    <xf numFmtId="3" fontId="3" fillId="2" borderId="7" xfId="2" applyNumberFormat="1" applyFont="1" applyFill="1" applyBorder="1" applyAlignment="1"/>
    <xf numFmtId="3" fontId="3" fillId="5" borderId="7" xfId="2" applyNumberFormat="1" applyFont="1" applyFill="1" applyBorder="1"/>
    <xf numFmtId="0" fontId="3" fillId="5" borderId="0" xfId="2" applyFont="1" applyFill="1" applyBorder="1"/>
    <xf numFmtId="3" fontId="3" fillId="2" borderId="7" xfId="2" applyNumberFormat="1" applyFont="1" applyFill="1" applyBorder="1"/>
    <xf numFmtId="0" fontId="3" fillId="2" borderId="0" xfId="2" applyFont="1" applyFill="1" applyBorder="1"/>
    <xf numFmtId="0" fontId="3" fillId="0" borderId="7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0" fontId="3" fillId="0" borderId="0" xfId="2" applyFont="1" applyFill="1" applyBorder="1"/>
    <xf numFmtId="0" fontId="5" fillId="0" borderId="0" xfId="0" applyFont="1" applyFill="1"/>
    <xf numFmtId="0" fontId="3" fillId="2" borderId="0" xfId="2" applyFont="1" applyFill="1" applyBorder="1" applyAlignment="1">
      <alignment horizontal="center"/>
    </xf>
    <xf numFmtId="0" fontId="3" fillId="3" borderId="0" xfId="2" quotePrefix="1" applyFont="1" applyFill="1" applyAlignment="1"/>
    <xf numFmtId="0" fontId="9" fillId="3" borderId="0" xfId="2" quotePrefix="1" applyFont="1" applyFill="1" applyAlignment="1"/>
    <xf numFmtId="0" fontId="3" fillId="2" borderId="0" xfId="2" quotePrefix="1" applyFont="1" applyFill="1" applyAlignment="1"/>
    <xf numFmtId="0" fontId="9" fillId="2" borderId="0" xfId="2" applyFont="1" applyFill="1" applyBorder="1"/>
    <xf numFmtId="0" fontId="3" fillId="2" borderId="12" xfId="2" applyFont="1" applyFill="1" applyBorder="1" applyAlignment="1">
      <alignment vertical="center"/>
    </xf>
    <xf numFmtId="0" fontId="3" fillId="2" borderId="12" xfId="2" applyFont="1" applyFill="1" applyBorder="1" applyAlignment="1"/>
    <xf numFmtId="3" fontId="3" fillId="2" borderId="12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3" applyFont="1" applyFill="1" applyBorder="1" applyAlignment="1">
      <alignment horizontal="left"/>
    </xf>
    <xf numFmtId="0" fontId="3" fillId="0" borderId="7" xfId="3" quotePrefix="1" applyFont="1" applyFill="1" applyBorder="1" applyAlignment="1">
      <alignment horizontal="left"/>
    </xf>
    <xf numFmtId="0" fontId="3" fillId="0" borderId="7" xfId="3" applyFont="1" applyFill="1" applyBorder="1" applyAlignment="1">
      <alignment horizontal="center"/>
    </xf>
    <xf numFmtId="0" fontId="3" fillId="0" borderId="7" xfId="3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2" applyFont="1" applyFill="1" applyBorder="1" applyAlignment="1"/>
    <xf numFmtId="0" fontId="3" fillId="0" borderId="13" xfId="2" applyFont="1" applyFill="1" applyBorder="1" applyAlignment="1"/>
    <xf numFmtId="0" fontId="10" fillId="4" borderId="8" xfId="3" applyNumberFormat="1" applyFont="1" applyFill="1" applyBorder="1" applyAlignment="1" applyProtection="1">
      <alignment vertical="top"/>
    </xf>
    <xf numFmtId="0" fontId="10" fillId="4" borderId="9" xfId="3" applyNumberFormat="1" applyFont="1" applyFill="1" applyBorder="1" applyAlignment="1" applyProtection="1">
      <alignment vertical="top"/>
    </xf>
    <xf numFmtId="0" fontId="9" fillId="2" borderId="0" xfId="3" quotePrefix="1" applyFont="1" applyFill="1" applyBorder="1" applyAlignment="1">
      <alignment horizontal="left"/>
    </xf>
    <xf numFmtId="0" fontId="9" fillId="2" borderId="0" xfId="3" quotePrefix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left"/>
    </xf>
    <xf numFmtId="1" fontId="3" fillId="0" borderId="7" xfId="2" applyNumberFormat="1" applyFont="1" applyFill="1" applyBorder="1" applyAlignment="1">
      <alignment horizontal="center"/>
    </xf>
    <xf numFmtId="0" fontId="3" fillId="5" borderId="7" xfId="2" applyFont="1" applyFill="1" applyBorder="1" applyAlignment="1">
      <alignment horizontal="left"/>
    </xf>
    <xf numFmtId="1" fontId="3" fillId="5" borderId="7" xfId="2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8" fillId="4" borderId="4" xfId="3" applyNumberFormat="1" applyFont="1" applyFill="1" applyBorder="1" applyAlignment="1" applyProtection="1">
      <alignment vertical="top"/>
    </xf>
    <xf numFmtId="0" fontId="8" fillId="4" borderId="5" xfId="3" applyNumberFormat="1" applyFont="1" applyFill="1" applyBorder="1" applyAlignment="1" applyProtection="1">
      <alignment vertical="top"/>
    </xf>
    <xf numFmtId="0" fontId="8" fillId="4" borderId="6" xfId="2" applyFont="1" applyFill="1" applyBorder="1"/>
    <xf numFmtId="0" fontId="8" fillId="4" borderId="5" xfId="2" applyFont="1" applyFill="1" applyBorder="1"/>
    <xf numFmtId="3" fontId="8" fillId="4" borderId="5" xfId="2" applyNumberFormat="1" applyFont="1" applyFill="1" applyBorder="1" applyAlignment="1">
      <alignment horizontal="center"/>
    </xf>
    <xf numFmtId="9" fontId="5" fillId="0" borderId="0" xfId="1" applyFont="1"/>
    <xf numFmtId="9" fontId="5" fillId="0" borderId="0" xfId="1" applyFont="1" applyAlignment="1">
      <alignment horizontal="center"/>
    </xf>
    <xf numFmtId="0" fontId="9" fillId="6" borderId="4" xfId="2" applyFont="1" applyFill="1" applyBorder="1" applyAlignment="1">
      <alignment horizontal="center" vertical="center"/>
    </xf>
    <xf numFmtId="0" fontId="9" fillId="6" borderId="5" xfId="2" applyFont="1" applyFill="1" applyBorder="1" applyAlignment="1">
      <alignment wrapText="1"/>
    </xf>
    <xf numFmtId="0" fontId="0" fillId="0" borderId="4" xfId="0" applyBorder="1"/>
    <xf numFmtId="3" fontId="3" fillId="0" borderId="1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0" fillId="3" borderId="15" xfId="0" applyFill="1" applyBorder="1"/>
    <xf numFmtId="0" fontId="16" fillId="3" borderId="12" xfId="0" applyFont="1" applyFill="1" applyBorder="1" applyAlignment="1">
      <alignment horizontal="left" indent="2"/>
    </xf>
    <xf numFmtId="3" fontId="9" fillId="3" borderId="12" xfId="0" applyNumberFormat="1" applyFont="1" applyFill="1" applyBorder="1"/>
    <xf numFmtId="0" fontId="16" fillId="3" borderId="16" xfId="0" applyFont="1" applyFill="1" applyBorder="1" applyAlignment="1">
      <alignment horizontal="left" indent="2"/>
    </xf>
    <xf numFmtId="3" fontId="9" fillId="3" borderId="16" xfId="0" applyNumberFormat="1" applyFont="1" applyFill="1" applyBorder="1"/>
    <xf numFmtId="0" fontId="16" fillId="3" borderId="13" xfId="0" applyFont="1" applyFill="1" applyBorder="1" applyAlignment="1">
      <alignment horizontal="left" indent="2"/>
    </xf>
    <xf numFmtId="3" fontId="9" fillId="3" borderId="13" xfId="0" applyNumberFormat="1" applyFont="1" applyFill="1" applyBorder="1"/>
    <xf numFmtId="0" fontId="18" fillId="3" borderId="0" xfId="0" applyFont="1" applyFill="1"/>
    <xf numFmtId="3" fontId="19" fillId="3" borderId="0" xfId="0" applyNumberFormat="1" applyFont="1" applyFill="1"/>
    <xf numFmtId="0" fontId="20" fillId="3" borderId="0" xfId="0" applyFont="1" applyFill="1"/>
    <xf numFmtId="0" fontId="0" fillId="3" borderId="0" xfId="0" applyFill="1" applyBorder="1" applyAlignment="1">
      <alignment horizontal="left" indent="2"/>
    </xf>
    <xf numFmtId="3" fontId="21" fillId="3" borderId="16" xfId="0" applyNumberFormat="1" applyFont="1" applyFill="1" applyBorder="1"/>
    <xf numFmtId="9" fontId="0" fillId="0" borderId="0" xfId="1" applyFont="1"/>
    <xf numFmtId="3" fontId="0" fillId="0" borderId="0" xfId="0" applyNumberFormat="1"/>
    <xf numFmtId="0" fontId="22" fillId="3" borderId="13" xfId="0" applyFont="1" applyFill="1" applyBorder="1" applyAlignment="1">
      <alignment horizontal="left" indent="2"/>
    </xf>
    <xf numFmtId="0" fontId="22" fillId="3" borderId="0" xfId="0" applyFont="1" applyFill="1" applyBorder="1" applyAlignment="1">
      <alignment horizontal="left" indent="2"/>
    </xf>
    <xf numFmtId="3" fontId="19" fillId="3" borderId="0" xfId="0" applyNumberFormat="1" applyFont="1" applyFill="1" applyBorder="1"/>
    <xf numFmtId="0" fontId="22" fillId="3" borderId="7" xfId="0" applyFont="1" applyFill="1" applyBorder="1" applyAlignment="1">
      <alignment horizontal="left" indent="2"/>
    </xf>
    <xf numFmtId="3" fontId="21" fillId="3" borderId="7" xfId="0" applyNumberFormat="1" applyFont="1" applyFill="1" applyBorder="1"/>
    <xf numFmtId="0" fontId="9" fillId="3" borderId="7" xfId="0" applyFont="1" applyFill="1" applyBorder="1"/>
    <xf numFmtId="3" fontId="24" fillId="3" borderId="7" xfId="0" applyNumberFormat="1" applyFont="1" applyFill="1" applyBorder="1"/>
  </cellXfs>
  <cellStyles count="5">
    <cellStyle name="Monétaire 2" xfId="4"/>
    <cellStyle name="Normal" xfId="0" builtinId="0"/>
    <cellStyle name="Normal 2" xfId="2"/>
    <cellStyle name="Normal_Feuil1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Répartition du PIP dans</a:t>
            </a:r>
            <a:r>
              <a:rPr lang="fr-FR" baseline="0"/>
              <a:t> le TOFE</a:t>
            </a:r>
            <a:r>
              <a:rPr lang="fr-FR"/>
              <a:t> 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662980104586163"/>
          <c:y val="0.22361534861764759"/>
          <c:w val="0.77524340479337961"/>
          <c:h val="0.6850366406660304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9842780148664624"/>
                  <c:y val="6.01015230501055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dons
30%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20117909879585663"/>
                  <c:y val="-0.2336417204969072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Financés sur prêts
59%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0.10269086345958579"/>
                  <c:y val="-1.63675212864989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Avalisés
11%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'[1]TOFE Mai.22'!$A$20:$A$23</c:f>
              <c:strCache>
                <c:ptCount val="4"/>
                <c:pt idx="0">
                  <c:v>Ø      Financés sur dons</c:v>
                </c:pt>
                <c:pt idx="1">
                  <c:v>Ø      Financés sur prêts</c:v>
                </c:pt>
                <c:pt idx="3">
                  <c:v>Ø      Avalisés</c:v>
                </c:pt>
              </c:strCache>
            </c:strRef>
          </c:cat>
          <c:val>
            <c:numRef>
              <c:f>'[1]TOFE Mai.22'!$B$20:$B$23</c:f>
              <c:numCache>
                <c:formatCode>#,##0</c:formatCode>
                <c:ptCount val="4"/>
                <c:pt idx="0">
                  <c:v>1481</c:v>
                </c:pt>
                <c:pt idx="1">
                  <c:v>2954</c:v>
                </c:pt>
                <c:pt idx="3">
                  <c:v>505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171449</xdr:rowOff>
    </xdr:from>
    <xdr:to>
      <xdr:col>1</xdr:col>
      <xdr:colOff>676275</xdr:colOff>
      <xdr:row>47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uveau/DECAISSEMENT/PIP/PIP%202022/PIP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P Eclaté"/>
      <sheetName val="PIP Jan.22"/>
      <sheetName val="TOFE Jan.22"/>
      <sheetName val="PIP Fév.22"/>
      <sheetName val="TOFE Fév.22"/>
      <sheetName val="PIP Mars.22"/>
      <sheetName val="TOFE Mars.22"/>
      <sheetName val="PIP Avril.22"/>
      <sheetName val="TOFE Avril.22"/>
      <sheetName val="PIP Mai.22"/>
      <sheetName val="TOFE Mai.22"/>
      <sheetName val="Donnés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A20" t="str">
            <v>Ø      Financés sur dons</v>
          </cell>
          <cell r="B20">
            <v>1481</v>
          </cell>
        </row>
        <row r="21">
          <cell r="A21" t="str">
            <v>Ø      Financés sur prêts</v>
          </cell>
          <cell r="B21">
            <v>2954</v>
          </cell>
        </row>
        <row r="23">
          <cell r="A23" t="str">
            <v>Ø      Avalisés</v>
          </cell>
          <cell r="B23">
            <v>505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T781"/>
  <sheetViews>
    <sheetView tabSelected="1" workbookViewId="0">
      <selection activeCell="A18" sqref="A18"/>
    </sheetView>
  </sheetViews>
  <sheetFormatPr baseColWidth="10" defaultColWidth="11.5703125" defaultRowHeight="15"/>
  <cols>
    <col min="1" max="1" width="83.7109375" style="2" customWidth="1"/>
    <col min="2" max="2" width="12" style="2" customWidth="1"/>
    <col min="3" max="3" width="8.5703125" style="3" customWidth="1"/>
    <col min="4" max="4" width="6.140625" style="3" customWidth="1"/>
    <col min="5" max="5" width="9.42578125" style="3" customWidth="1"/>
    <col min="6" max="6" width="12.7109375" style="5" hidden="1" customWidth="1"/>
    <col min="7" max="7" width="12.7109375" style="6" hidden="1" customWidth="1"/>
    <col min="8" max="8" width="12.7109375" style="7" hidden="1" customWidth="1"/>
    <col min="9" max="9" width="9.42578125" style="7" customWidth="1"/>
    <col min="10" max="10" width="9.85546875" style="7" customWidth="1"/>
    <col min="11" max="15" width="9.7109375" style="2" customWidth="1"/>
    <col min="16" max="16" width="10.28515625" style="2" customWidth="1"/>
    <col min="17" max="16384" width="11.5703125" style="2"/>
  </cols>
  <sheetData>
    <row r="2" spans="1:16" ht="23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6">
      <c r="A3" s="3"/>
      <c r="C3" s="4"/>
    </row>
    <row r="4" spans="1:16" ht="15.75" thickBo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/>
      <c r="G5" s="10"/>
      <c r="H5" s="10"/>
      <c r="I5" s="9" t="s">
        <v>7</v>
      </c>
      <c r="J5" s="11" t="s">
        <v>8</v>
      </c>
      <c r="K5" s="12">
        <v>44562</v>
      </c>
      <c r="L5" s="12">
        <v>44593</v>
      </c>
      <c r="M5" s="12">
        <v>44621</v>
      </c>
      <c r="N5" s="12">
        <v>44652</v>
      </c>
      <c r="O5" s="12">
        <v>44682</v>
      </c>
      <c r="P5" s="11" t="s">
        <v>9</v>
      </c>
    </row>
    <row r="6" spans="1:16" ht="15.75" thickBot="1">
      <c r="A6" s="13"/>
      <c r="B6" s="13"/>
      <c r="C6" s="13"/>
      <c r="D6" s="13"/>
      <c r="E6" s="13"/>
      <c r="F6" s="14" t="s">
        <v>10</v>
      </c>
      <c r="G6" s="14" t="s">
        <v>11</v>
      </c>
      <c r="H6" s="14" t="s">
        <v>12</v>
      </c>
      <c r="I6" s="13"/>
      <c r="J6" s="15"/>
      <c r="K6" s="16"/>
      <c r="L6" s="16"/>
      <c r="M6" s="16"/>
      <c r="N6" s="16"/>
      <c r="O6" s="16"/>
      <c r="P6" s="15"/>
    </row>
    <row r="7" spans="1:16" ht="15.75" thickBot="1">
      <c r="A7" s="17" t="s">
        <v>13</v>
      </c>
      <c r="B7" s="17" t="s">
        <v>13</v>
      </c>
      <c r="C7" s="17" t="s">
        <v>13</v>
      </c>
      <c r="D7" s="17" t="s">
        <v>13</v>
      </c>
      <c r="E7" s="18" t="s">
        <v>13</v>
      </c>
      <c r="F7" s="19" t="s">
        <v>13</v>
      </c>
    </row>
    <row r="8" spans="1:16" ht="15.75" thickBot="1">
      <c r="A8" s="20" t="s">
        <v>14</v>
      </c>
      <c r="B8" s="21"/>
      <c r="C8" s="22"/>
      <c r="D8" s="21"/>
      <c r="E8" s="23">
        <f t="shared" ref="E8:O8" si="0">SUM(E10:E26)</f>
        <v>17586.21803208</v>
      </c>
      <c r="F8" s="23">
        <f t="shared" si="0"/>
        <v>2831</v>
      </c>
      <c r="G8" s="23">
        <f t="shared" si="0"/>
        <v>2527</v>
      </c>
      <c r="H8" s="23">
        <f t="shared" si="0"/>
        <v>2710</v>
      </c>
      <c r="I8" s="23">
        <f t="shared" si="0"/>
        <v>3434</v>
      </c>
      <c r="J8" s="23">
        <f t="shared" si="0"/>
        <v>2934</v>
      </c>
      <c r="K8" s="23">
        <f t="shared" si="0"/>
        <v>739</v>
      </c>
      <c r="L8" s="23">
        <f t="shared" si="0"/>
        <v>28</v>
      </c>
      <c r="M8" s="23">
        <f t="shared" si="0"/>
        <v>86</v>
      </c>
      <c r="N8" s="23">
        <f t="shared" si="0"/>
        <v>93</v>
      </c>
      <c r="O8" s="23">
        <f t="shared" si="0"/>
        <v>27</v>
      </c>
      <c r="P8" s="23">
        <f>SUM(K8:O8)</f>
        <v>973</v>
      </c>
    </row>
    <row r="9" spans="1:16">
      <c r="A9" s="24"/>
      <c r="B9" s="24"/>
      <c r="C9" s="24"/>
      <c r="D9" s="24"/>
      <c r="E9" s="24"/>
      <c r="F9" s="25"/>
      <c r="K9" s="26"/>
      <c r="L9" s="26"/>
      <c r="M9" s="26"/>
      <c r="N9" s="26"/>
      <c r="O9" s="26"/>
      <c r="P9" s="27"/>
    </row>
    <row r="10" spans="1:16" s="5" customFormat="1">
      <c r="A10" s="28" t="s">
        <v>15</v>
      </c>
      <c r="B10" s="29"/>
      <c r="C10" s="30" t="s">
        <v>16</v>
      </c>
      <c r="D10" s="30" t="s">
        <v>17</v>
      </c>
      <c r="E10" s="31">
        <v>53</v>
      </c>
      <c r="F10" s="30">
        <v>0</v>
      </c>
      <c r="G10" s="32">
        <v>0</v>
      </c>
      <c r="H10" s="33">
        <v>0</v>
      </c>
      <c r="I10" s="33">
        <v>15</v>
      </c>
      <c r="J10" s="33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f>SUM(K10:O10)</f>
        <v>0</v>
      </c>
    </row>
    <row r="11" spans="1:16" s="5" customFormat="1">
      <c r="A11" s="28" t="s">
        <v>18</v>
      </c>
      <c r="B11" s="29"/>
      <c r="C11" s="30" t="s">
        <v>16</v>
      </c>
      <c r="D11" s="30" t="s">
        <v>17</v>
      </c>
      <c r="E11" s="31">
        <v>38</v>
      </c>
      <c r="F11" s="30">
        <v>0</v>
      </c>
      <c r="G11" s="32">
        <v>0</v>
      </c>
      <c r="H11" s="33">
        <v>0</v>
      </c>
      <c r="I11" s="33">
        <v>34</v>
      </c>
      <c r="J11" s="33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f>SUM(K11:O11)</f>
        <v>0</v>
      </c>
    </row>
    <row r="12" spans="1:16" s="5" customFormat="1">
      <c r="A12" s="28" t="s">
        <v>19</v>
      </c>
      <c r="B12" s="29"/>
      <c r="C12" s="30" t="s">
        <v>20</v>
      </c>
      <c r="D12" s="30" t="s">
        <v>17</v>
      </c>
      <c r="E12" s="31">
        <v>202</v>
      </c>
      <c r="F12" s="31">
        <v>0</v>
      </c>
      <c r="G12" s="31">
        <v>0</v>
      </c>
      <c r="H12" s="33">
        <v>0</v>
      </c>
      <c r="I12" s="33">
        <v>202</v>
      </c>
      <c r="J12" s="33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f t="shared" ref="P12:P14" si="1">SUM(K12:O12)</f>
        <v>0</v>
      </c>
    </row>
    <row r="13" spans="1:16" s="5" customFormat="1">
      <c r="A13" s="28" t="s">
        <v>21</v>
      </c>
      <c r="B13" s="29"/>
      <c r="C13" s="35" t="s">
        <v>20</v>
      </c>
      <c r="D13" s="35" t="s">
        <v>17</v>
      </c>
      <c r="E13" s="36">
        <v>82</v>
      </c>
      <c r="F13" s="36">
        <v>0</v>
      </c>
      <c r="G13" s="36">
        <v>0</v>
      </c>
      <c r="H13" s="37">
        <v>0</v>
      </c>
      <c r="I13" s="37">
        <v>82</v>
      </c>
      <c r="J13" s="33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f t="shared" si="1"/>
        <v>0</v>
      </c>
    </row>
    <row r="14" spans="1:16">
      <c r="A14" s="28" t="s">
        <v>22</v>
      </c>
      <c r="B14" s="29"/>
      <c r="C14" s="30" t="s">
        <v>16</v>
      </c>
      <c r="D14" s="30" t="s">
        <v>23</v>
      </c>
      <c r="E14" s="31">
        <v>1025</v>
      </c>
      <c r="F14" s="31">
        <v>50</v>
      </c>
      <c r="G14" s="32">
        <v>193</v>
      </c>
      <c r="H14" s="33">
        <v>222</v>
      </c>
      <c r="I14" s="33">
        <v>27</v>
      </c>
      <c r="J14" s="33">
        <v>0</v>
      </c>
      <c r="K14" s="38">
        <v>0</v>
      </c>
      <c r="L14" s="38">
        <v>0</v>
      </c>
      <c r="M14" s="38">
        <v>0</v>
      </c>
      <c r="N14" s="34">
        <v>0</v>
      </c>
      <c r="O14" s="34">
        <v>0</v>
      </c>
      <c r="P14" s="34">
        <f t="shared" si="1"/>
        <v>0</v>
      </c>
    </row>
    <row r="15" spans="1:16" s="45" customFormat="1">
      <c r="A15" s="39" t="s">
        <v>24</v>
      </c>
      <c r="B15" s="40"/>
      <c r="C15" s="41" t="s">
        <v>16</v>
      </c>
      <c r="D15" s="41" t="s">
        <v>23</v>
      </c>
      <c r="E15" s="42">
        <v>391</v>
      </c>
      <c r="F15" s="31"/>
      <c r="G15" s="32"/>
      <c r="H15" s="33">
        <v>0</v>
      </c>
      <c r="I15" s="43">
        <v>0</v>
      </c>
      <c r="J15" s="43">
        <v>98</v>
      </c>
      <c r="K15" s="44">
        <v>210</v>
      </c>
      <c r="L15" s="44">
        <v>0</v>
      </c>
      <c r="M15" s="44">
        <v>0</v>
      </c>
      <c r="N15" s="44">
        <v>0</v>
      </c>
      <c r="O15" s="44">
        <v>0</v>
      </c>
      <c r="P15" s="44">
        <f>SUM(K15:O15)</f>
        <v>210</v>
      </c>
    </row>
    <row r="16" spans="1:16">
      <c r="A16" s="28" t="s">
        <v>25</v>
      </c>
      <c r="B16" s="29"/>
      <c r="C16" s="30" t="s">
        <v>16</v>
      </c>
      <c r="D16" s="30" t="s">
        <v>23</v>
      </c>
      <c r="E16" s="31">
        <v>1066</v>
      </c>
      <c r="F16" s="31">
        <v>0</v>
      </c>
      <c r="G16" s="32">
        <v>0</v>
      </c>
      <c r="H16" s="33">
        <v>213</v>
      </c>
      <c r="I16" s="33">
        <v>200</v>
      </c>
      <c r="J16" s="33">
        <v>250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f>SUM(K16:O16)</f>
        <v>0</v>
      </c>
    </row>
    <row r="17" spans="1:16" s="45" customFormat="1">
      <c r="A17" s="39" t="s">
        <v>26</v>
      </c>
      <c r="B17" s="40"/>
      <c r="C17" s="41" t="s">
        <v>27</v>
      </c>
      <c r="D17" s="41" t="s">
        <v>17</v>
      </c>
      <c r="E17" s="42">
        <f>2406480*177.721/1000000</f>
        <v>427.68203208</v>
      </c>
      <c r="F17" s="42"/>
      <c r="G17" s="46"/>
      <c r="H17" s="43"/>
      <c r="I17" s="43">
        <v>0</v>
      </c>
      <c r="J17" s="43">
        <v>100</v>
      </c>
      <c r="K17" s="44">
        <v>428</v>
      </c>
      <c r="L17" s="44">
        <v>0</v>
      </c>
      <c r="M17" s="44">
        <v>0</v>
      </c>
      <c r="N17" s="44">
        <v>0</v>
      </c>
      <c r="O17" s="44">
        <v>0</v>
      </c>
      <c r="P17" s="44">
        <f>SUM(K17:O17)</f>
        <v>428</v>
      </c>
    </row>
    <row r="18" spans="1:16" s="5" customFormat="1">
      <c r="A18" s="28" t="s">
        <v>28</v>
      </c>
      <c r="B18" s="29"/>
      <c r="C18" s="30" t="s">
        <v>16</v>
      </c>
      <c r="D18" s="30" t="s">
        <v>17</v>
      </c>
      <c r="E18" s="31">
        <v>1066.326</v>
      </c>
      <c r="F18" s="30">
        <v>100</v>
      </c>
      <c r="G18" s="30">
        <v>100</v>
      </c>
      <c r="H18" s="33">
        <v>70</v>
      </c>
      <c r="I18" s="33">
        <v>70</v>
      </c>
      <c r="J18" s="33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f>SUM(K18:O18)</f>
        <v>0</v>
      </c>
    </row>
    <row r="19" spans="1:16">
      <c r="A19" s="29" t="s">
        <v>29</v>
      </c>
      <c r="B19" s="30"/>
      <c r="C19" s="30" t="s">
        <v>30</v>
      </c>
      <c r="D19" s="30" t="s">
        <v>23</v>
      </c>
      <c r="E19" s="31">
        <f>6*177.721</f>
        <v>1066.326</v>
      </c>
      <c r="F19" s="31">
        <v>0</v>
      </c>
      <c r="G19" s="30">
        <v>0</v>
      </c>
      <c r="H19" s="33">
        <v>100</v>
      </c>
      <c r="I19" s="33">
        <v>500</v>
      </c>
      <c r="J19" s="33">
        <v>400</v>
      </c>
      <c r="K19" s="38">
        <v>6</v>
      </c>
      <c r="L19" s="38">
        <v>0</v>
      </c>
      <c r="M19" s="38">
        <v>0</v>
      </c>
      <c r="N19" s="38">
        <v>7</v>
      </c>
      <c r="O19" s="38">
        <v>0</v>
      </c>
      <c r="P19" s="34">
        <f t="shared" ref="P19:P25" si="2">SUM(K19:O19)</f>
        <v>13</v>
      </c>
    </row>
    <row r="20" spans="1:16">
      <c r="A20" s="28" t="s">
        <v>31</v>
      </c>
      <c r="B20" s="29"/>
      <c r="C20" s="30" t="s">
        <v>32</v>
      </c>
      <c r="D20" s="30" t="s">
        <v>23</v>
      </c>
      <c r="E20" s="31">
        <v>807</v>
      </c>
      <c r="F20" s="31">
        <v>170</v>
      </c>
      <c r="G20" s="32">
        <v>142</v>
      </c>
      <c r="H20" s="33">
        <v>50</v>
      </c>
      <c r="I20" s="33">
        <v>49</v>
      </c>
      <c r="J20" s="33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4">
        <f t="shared" si="2"/>
        <v>0</v>
      </c>
    </row>
    <row r="21" spans="1:16">
      <c r="A21" s="28" t="s">
        <v>33</v>
      </c>
      <c r="B21" s="30"/>
      <c r="C21" s="30" t="s">
        <v>32</v>
      </c>
      <c r="D21" s="30" t="s">
        <v>23</v>
      </c>
      <c r="E21" s="31">
        <v>888</v>
      </c>
      <c r="F21" s="31">
        <v>270</v>
      </c>
      <c r="G21" s="32">
        <v>270</v>
      </c>
      <c r="H21" s="33">
        <v>255</v>
      </c>
      <c r="I21" s="33">
        <v>255</v>
      </c>
      <c r="J21" s="33">
        <v>111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4">
        <f t="shared" si="2"/>
        <v>0</v>
      </c>
    </row>
    <row r="22" spans="1:16">
      <c r="A22" s="28" t="s">
        <v>34</v>
      </c>
      <c r="B22" s="29"/>
      <c r="C22" s="30" t="s">
        <v>35</v>
      </c>
      <c r="D22" s="30" t="s">
        <v>23</v>
      </c>
      <c r="E22" s="31">
        <v>2786</v>
      </c>
      <c r="F22" s="31">
        <v>719</v>
      </c>
      <c r="G22" s="32">
        <v>300</v>
      </c>
      <c r="H22" s="33">
        <v>500</v>
      </c>
      <c r="I22" s="33">
        <v>700</v>
      </c>
      <c r="J22" s="33">
        <v>800</v>
      </c>
      <c r="K22" s="38">
        <v>55</v>
      </c>
      <c r="L22" s="38">
        <v>23</v>
      </c>
      <c r="M22" s="38">
        <v>35</v>
      </c>
      <c r="N22" s="38">
        <v>85</v>
      </c>
      <c r="O22" s="38">
        <v>21</v>
      </c>
      <c r="P22" s="34">
        <f t="shared" si="2"/>
        <v>219</v>
      </c>
    </row>
    <row r="23" spans="1:16">
      <c r="A23" s="28" t="s">
        <v>36</v>
      </c>
      <c r="B23" s="29"/>
      <c r="C23" s="30" t="s">
        <v>37</v>
      </c>
      <c r="D23" s="30" t="s">
        <v>17</v>
      </c>
      <c r="E23" s="31">
        <v>710.88400000000001</v>
      </c>
      <c r="F23" s="30">
        <v>300</v>
      </c>
      <c r="G23" s="30">
        <v>300</v>
      </c>
      <c r="H23" s="33">
        <v>300</v>
      </c>
      <c r="I23" s="33">
        <v>300</v>
      </c>
      <c r="J23" s="33">
        <v>100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f t="shared" si="2"/>
        <v>0</v>
      </c>
    </row>
    <row r="24" spans="1:16">
      <c r="A24" s="28" t="s">
        <v>38</v>
      </c>
      <c r="B24" s="29"/>
      <c r="C24" s="30" t="s">
        <v>35</v>
      </c>
      <c r="D24" s="30" t="s">
        <v>17</v>
      </c>
      <c r="E24" s="31">
        <v>902</v>
      </c>
      <c r="F24" s="30">
        <v>300</v>
      </c>
      <c r="G24" s="30">
        <v>300</v>
      </c>
      <c r="H24" s="33">
        <v>200</v>
      </c>
      <c r="I24" s="33">
        <v>200</v>
      </c>
      <c r="J24" s="33">
        <v>100</v>
      </c>
      <c r="K24" s="34">
        <v>40</v>
      </c>
      <c r="L24" s="34">
        <v>5</v>
      </c>
      <c r="M24" s="34">
        <v>51</v>
      </c>
      <c r="N24" s="34">
        <v>1</v>
      </c>
      <c r="O24" s="34">
        <v>6</v>
      </c>
      <c r="P24" s="34">
        <f t="shared" si="2"/>
        <v>103</v>
      </c>
    </row>
    <row r="25" spans="1:16">
      <c r="A25" s="28" t="s">
        <v>39</v>
      </c>
      <c r="B25" s="29"/>
      <c r="C25" s="30" t="s">
        <v>40</v>
      </c>
      <c r="D25" s="30" t="s">
        <v>17</v>
      </c>
      <c r="E25" s="31">
        <v>675</v>
      </c>
      <c r="F25" s="30">
        <v>622</v>
      </c>
      <c r="G25" s="30">
        <v>622</v>
      </c>
      <c r="H25" s="33">
        <v>500</v>
      </c>
      <c r="I25" s="33">
        <v>500</v>
      </c>
      <c r="J25" s="33">
        <v>675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f t="shared" si="2"/>
        <v>0</v>
      </c>
    </row>
    <row r="26" spans="1:16" s="5" customFormat="1">
      <c r="A26" s="47" t="s">
        <v>41</v>
      </c>
      <c r="B26" s="48" t="s">
        <v>13</v>
      </c>
      <c r="C26" s="49" t="s">
        <v>42</v>
      </c>
      <c r="D26" s="49" t="s">
        <v>17</v>
      </c>
      <c r="E26" s="50">
        <v>5400</v>
      </c>
      <c r="F26" s="50">
        <v>300</v>
      </c>
      <c r="G26" s="50">
        <v>300</v>
      </c>
      <c r="H26" s="33">
        <v>300</v>
      </c>
      <c r="I26" s="33">
        <v>300</v>
      </c>
      <c r="J26" s="33">
        <v>300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f>SUM(K26:O26)</f>
        <v>0</v>
      </c>
    </row>
    <row r="27" spans="1:16" ht="15.75" thickBot="1">
      <c r="A27" s="51" t="s">
        <v>13</v>
      </c>
      <c r="B27" s="51" t="s">
        <v>13</v>
      </c>
      <c r="C27" s="52" t="s">
        <v>13</v>
      </c>
      <c r="D27" s="52" t="s">
        <v>13</v>
      </c>
      <c r="E27" s="52" t="s">
        <v>13</v>
      </c>
      <c r="F27" s="53" t="s">
        <v>13</v>
      </c>
      <c r="K27" s="26"/>
      <c r="L27" s="26"/>
      <c r="M27" s="26"/>
      <c r="N27" s="26"/>
      <c r="O27" s="26"/>
      <c r="P27" s="27"/>
    </row>
    <row r="28" spans="1:16" ht="15.75" thickBot="1">
      <c r="A28" s="54" t="s">
        <v>43</v>
      </c>
      <c r="B28" s="55"/>
      <c r="C28" s="55"/>
      <c r="D28" s="56"/>
      <c r="E28" s="23">
        <f t="shared" ref="E28:O28" si="3">SUM(E30:E37)</f>
        <v>2795.1389799999997</v>
      </c>
      <c r="F28" s="23">
        <f t="shared" si="3"/>
        <v>353</v>
      </c>
      <c r="G28" s="23">
        <f t="shared" si="3"/>
        <v>353</v>
      </c>
      <c r="H28" s="23">
        <f t="shared" si="3"/>
        <v>566</v>
      </c>
      <c r="I28" s="23">
        <f t="shared" si="3"/>
        <v>566</v>
      </c>
      <c r="J28" s="23">
        <f t="shared" si="3"/>
        <v>461</v>
      </c>
      <c r="K28" s="23">
        <f t="shared" si="3"/>
        <v>0</v>
      </c>
      <c r="L28" s="23">
        <f t="shared" si="3"/>
        <v>0</v>
      </c>
      <c r="M28" s="23">
        <f t="shared" si="3"/>
        <v>0</v>
      </c>
      <c r="N28" s="23">
        <f t="shared" si="3"/>
        <v>0</v>
      </c>
      <c r="O28" s="23">
        <f t="shared" si="3"/>
        <v>0</v>
      </c>
      <c r="P28" s="23">
        <f>SUM(K28:O28)</f>
        <v>0</v>
      </c>
    </row>
    <row r="29" spans="1:16">
      <c r="A29" s="51" t="s">
        <v>13</v>
      </c>
      <c r="B29" s="51" t="s">
        <v>13</v>
      </c>
      <c r="C29" s="52" t="s">
        <v>13</v>
      </c>
      <c r="D29" s="52" t="s">
        <v>13</v>
      </c>
      <c r="E29" s="52" t="s">
        <v>13</v>
      </c>
      <c r="F29" s="53" t="s">
        <v>13</v>
      </c>
      <c r="K29" s="26"/>
      <c r="L29" s="26"/>
      <c r="M29" s="26"/>
      <c r="N29" s="26"/>
      <c r="O29" s="26"/>
      <c r="P29" s="27"/>
    </row>
    <row r="30" spans="1:16">
      <c r="A30" s="28" t="s">
        <v>44</v>
      </c>
      <c r="B30" s="29"/>
      <c r="C30" s="30" t="s">
        <v>45</v>
      </c>
      <c r="D30" s="30" t="s">
        <v>17</v>
      </c>
      <c r="E30" s="31">
        <v>956.13897999999995</v>
      </c>
      <c r="F30" s="30">
        <v>200</v>
      </c>
      <c r="G30" s="30">
        <v>200</v>
      </c>
      <c r="H30" s="33">
        <v>150</v>
      </c>
      <c r="I30" s="33">
        <v>150</v>
      </c>
      <c r="J30" s="33">
        <v>150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8">
        <f>SUM(K30:O30)</f>
        <v>0</v>
      </c>
    </row>
    <row r="31" spans="1:16">
      <c r="A31" s="28" t="s">
        <v>46</v>
      </c>
      <c r="B31" s="30"/>
      <c r="C31" s="30" t="s">
        <v>45</v>
      </c>
      <c r="D31" s="30" t="s">
        <v>17</v>
      </c>
      <c r="E31" s="31">
        <v>667</v>
      </c>
      <c r="F31" s="30">
        <v>50</v>
      </c>
      <c r="G31" s="30">
        <v>50</v>
      </c>
      <c r="H31" s="33">
        <v>50</v>
      </c>
      <c r="I31" s="33">
        <v>50</v>
      </c>
      <c r="J31" s="33">
        <v>50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8">
        <f>SUM(K31:O31)</f>
        <v>0</v>
      </c>
    </row>
    <row r="32" spans="1:16">
      <c r="A32" s="28" t="s">
        <v>47</v>
      </c>
      <c r="B32" s="30"/>
      <c r="C32" s="30" t="s">
        <v>48</v>
      </c>
      <c r="D32" s="30" t="s">
        <v>17</v>
      </c>
      <c r="E32" s="31">
        <v>29</v>
      </c>
      <c r="F32" s="30">
        <v>3</v>
      </c>
      <c r="G32" s="30">
        <v>3</v>
      </c>
      <c r="H32" s="33">
        <v>5</v>
      </c>
      <c r="I32" s="33">
        <v>5</v>
      </c>
      <c r="J32" s="33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8">
        <f t="shared" ref="P32:P36" si="4">SUM(K32:O32)</f>
        <v>0</v>
      </c>
    </row>
    <row r="33" spans="1:16">
      <c r="A33" s="29" t="s">
        <v>49</v>
      </c>
      <c r="B33" s="30"/>
      <c r="C33" s="30" t="s">
        <v>50</v>
      </c>
      <c r="D33" s="30" t="s">
        <v>17</v>
      </c>
      <c r="E33" s="31">
        <v>109</v>
      </c>
      <c r="F33" s="30">
        <v>0</v>
      </c>
      <c r="G33" s="30">
        <v>0</v>
      </c>
      <c r="H33" s="30">
        <v>109</v>
      </c>
      <c r="I33" s="30">
        <v>109</v>
      </c>
      <c r="J33" s="30">
        <v>109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8">
        <f t="shared" si="4"/>
        <v>0</v>
      </c>
    </row>
    <row r="34" spans="1:16">
      <c r="A34" s="29" t="s">
        <v>51</v>
      </c>
      <c r="B34" s="30"/>
      <c r="C34" s="30" t="s">
        <v>50</v>
      </c>
      <c r="D34" s="30" t="s">
        <v>17</v>
      </c>
      <c r="E34" s="31">
        <v>66</v>
      </c>
      <c r="F34" s="30">
        <v>0</v>
      </c>
      <c r="G34" s="30">
        <v>0</v>
      </c>
      <c r="H34" s="30">
        <v>66</v>
      </c>
      <c r="I34" s="30">
        <v>66</v>
      </c>
      <c r="J34" s="30">
        <v>66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8">
        <f t="shared" si="4"/>
        <v>0</v>
      </c>
    </row>
    <row r="35" spans="1:16">
      <c r="A35" s="29" t="s">
        <v>52</v>
      </c>
      <c r="B35" s="30"/>
      <c r="C35" s="30" t="s">
        <v>50</v>
      </c>
      <c r="D35" s="30" t="s">
        <v>17</v>
      </c>
      <c r="E35" s="31">
        <v>29</v>
      </c>
      <c r="F35" s="30">
        <v>0</v>
      </c>
      <c r="G35" s="30">
        <v>0</v>
      </c>
      <c r="H35" s="30">
        <v>29</v>
      </c>
      <c r="I35" s="30">
        <v>29</v>
      </c>
      <c r="J35" s="30">
        <v>29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8">
        <f t="shared" si="4"/>
        <v>0</v>
      </c>
    </row>
    <row r="36" spans="1:16">
      <c r="A36" s="29" t="s">
        <v>53</v>
      </c>
      <c r="B36" s="30"/>
      <c r="C36" s="30" t="s">
        <v>50</v>
      </c>
      <c r="D36" s="30" t="s">
        <v>17</v>
      </c>
      <c r="E36" s="31">
        <v>341</v>
      </c>
      <c r="F36" s="30">
        <v>0</v>
      </c>
      <c r="G36" s="30">
        <v>0</v>
      </c>
      <c r="H36" s="30">
        <v>57</v>
      </c>
      <c r="I36" s="30">
        <v>57</v>
      </c>
      <c r="J36" s="30">
        <v>57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8">
        <f t="shared" si="4"/>
        <v>0</v>
      </c>
    </row>
    <row r="37" spans="1:16">
      <c r="A37" s="28" t="s">
        <v>54</v>
      </c>
      <c r="B37" s="30"/>
      <c r="C37" s="30" t="s">
        <v>55</v>
      </c>
      <c r="D37" s="30" t="s">
        <v>17</v>
      </c>
      <c r="E37" s="31">
        <v>598</v>
      </c>
      <c r="F37" s="30">
        <v>100</v>
      </c>
      <c r="G37" s="30">
        <v>100</v>
      </c>
      <c r="H37" s="33">
        <v>100</v>
      </c>
      <c r="I37" s="33">
        <v>100</v>
      </c>
      <c r="J37" s="33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8">
        <f>SUM(K37:O37)</f>
        <v>0</v>
      </c>
    </row>
    <row r="38" spans="1:16" ht="15.75" thickBot="1">
      <c r="A38" s="51" t="s">
        <v>13</v>
      </c>
      <c r="B38" s="51" t="s">
        <v>13</v>
      </c>
      <c r="C38" s="52" t="s">
        <v>13</v>
      </c>
      <c r="D38" s="52" t="s">
        <v>13</v>
      </c>
      <c r="E38" s="52" t="s">
        <v>13</v>
      </c>
      <c r="F38" s="53" t="s">
        <v>13</v>
      </c>
      <c r="K38" s="26"/>
      <c r="L38" s="26"/>
      <c r="M38" s="26"/>
      <c r="N38" s="26"/>
      <c r="O38" s="26"/>
      <c r="P38" s="27"/>
    </row>
    <row r="39" spans="1:16" ht="15.75" thickBot="1">
      <c r="A39" s="20" t="s">
        <v>56</v>
      </c>
      <c r="B39" s="21"/>
      <c r="C39" s="57"/>
      <c r="D39" s="56"/>
      <c r="E39" s="23">
        <f t="shared" ref="E39:O39" si="5">SUM(E41:E60)</f>
        <v>95759.489000000001</v>
      </c>
      <c r="F39" s="23">
        <f t="shared" si="5"/>
        <v>14548</v>
      </c>
      <c r="G39" s="23">
        <f t="shared" si="5"/>
        <v>10447</v>
      </c>
      <c r="H39" s="23">
        <f t="shared" si="5"/>
        <v>9722</v>
      </c>
      <c r="I39" s="23">
        <f t="shared" si="5"/>
        <v>8915</v>
      </c>
      <c r="J39" s="23">
        <f t="shared" si="5"/>
        <v>8878</v>
      </c>
      <c r="K39" s="23">
        <f t="shared" si="5"/>
        <v>155</v>
      </c>
      <c r="L39" s="23">
        <f t="shared" si="5"/>
        <v>93</v>
      </c>
      <c r="M39" s="23">
        <f t="shared" si="5"/>
        <v>14</v>
      </c>
      <c r="N39" s="23">
        <f t="shared" si="5"/>
        <v>125</v>
      </c>
      <c r="O39" s="23">
        <f t="shared" si="5"/>
        <v>98</v>
      </c>
      <c r="P39" s="23">
        <f>SUM(K39:O39)</f>
        <v>485</v>
      </c>
    </row>
    <row r="40" spans="1:16">
      <c r="A40" s="51" t="s">
        <v>13</v>
      </c>
      <c r="B40" s="51" t="s">
        <v>13</v>
      </c>
      <c r="C40" s="52" t="s">
        <v>13</v>
      </c>
      <c r="D40" s="52" t="s">
        <v>13</v>
      </c>
      <c r="E40" s="52" t="s">
        <v>13</v>
      </c>
      <c r="F40" s="53" t="s">
        <v>13</v>
      </c>
      <c r="K40" s="26"/>
      <c r="L40" s="26"/>
      <c r="M40" s="26"/>
      <c r="N40" s="26"/>
      <c r="O40" s="26"/>
      <c r="P40" s="27"/>
    </row>
    <row r="41" spans="1:16">
      <c r="A41" s="28" t="s">
        <v>57</v>
      </c>
      <c r="B41" s="58"/>
      <c r="C41" s="30" t="s">
        <v>58</v>
      </c>
      <c r="D41" s="30" t="s">
        <v>23</v>
      </c>
      <c r="E41" s="31">
        <v>5268</v>
      </c>
      <c r="F41" s="31">
        <v>1100</v>
      </c>
      <c r="G41" s="32">
        <v>1100</v>
      </c>
      <c r="H41" s="33">
        <v>1300</v>
      </c>
      <c r="I41" s="33">
        <v>800</v>
      </c>
      <c r="J41" s="33">
        <v>800</v>
      </c>
      <c r="K41" s="38">
        <v>0</v>
      </c>
      <c r="L41" s="38">
        <v>0</v>
      </c>
      <c r="M41" s="38">
        <v>0</v>
      </c>
      <c r="N41" s="38">
        <v>12</v>
      </c>
      <c r="O41" s="38">
        <v>0</v>
      </c>
      <c r="P41" s="38">
        <f>SUM(K41:O41)</f>
        <v>12</v>
      </c>
    </row>
    <row r="42" spans="1:16">
      <c r="A42" s="28" t="s">
        <v>59</v>
      </c>
      <c r="B42" s="29"/>
      <c r="C42" s="30" t="s">
        <v>30</v>
      </c>
      <c r="D42" s="30" t="s">
        <v>23</v>
      </c>
      <c r="E42" s="31">
        <v>4167</v>
      </c>
      <c r="F42" s="31">
        <v>868</v>
      </c>
      <c r="G42" s="32">
        <v>568</v>
      </c>
      <c r="H42" s="33">
        <v>750</v>
      </c>
      <c r="I42" s="33">
        <v>750</v>
      </c>
      <c r="J42" s="33">
        <v>900</v>
      </c>
      <c r="K42" s="38">
        <v>41</v>
      </c>
      <c r="L42" s="38">
        <v>73</v>
      </c>
      <c r="M42" s="38">
        <v>4</v>
      </c>
      <c r="N42" s="38">
        <v>62</v>
      </c>
      <c r="O42" s="38">
        <v>13</v>
      </c>
      <c r="P42" s="38">
        <f>SUM(K42:O42)</f>
        <v>193</v>
      </c>
    </row>
    <row r="43" spans="1:16">
      <c r="A43" s="28" t="s">
        <v>60</v>
      </c>
      <c r="B43" s="29"/>
      <c r="C43" s="30" t="s">
        <v>61</v>
      </c>
      <c r="D43" s="30" t="s">
        <v>23</v>
      </c>
      <c r="E43" s="31">
        <v>4776</v>
      </c>
      <c r="F43" s="31">
        <v>950</v>
      </c>
      <c r="G43" s="32">
        <v>950</v>
      </c>
      <c r="H43" s="33">
        <v>700</v>
      </c>
      <c r="I43" s="33">
        <v>700</v>
      </c>
      <c r="J43" s="33">
        <v>800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f t="shared" ref="P43:P50" si="6">SUM(K43:O43)</f>
        <v>0</v>
      </c>
    </row>
    <row r="44" spans="1:16">
      <c r="A44" s="28" t="s">
        <v>62</v>
      </c>
      <c r="B44" s="29"/>
      <c r="C44" s="30" t="s">
        <v>35</v>
      </c>
      <c r="D44" s="30" t="s">
        <v>23</v>
      </c>
      <c r="E44" s="31">
        <v>2602</v>
      </c>
      <c r="F44" s="31">
        <v>38</v>
      </c>
      <c r="G44" s="32">
        <v>141</v>
      </c>
      <c r="H44" s="33">
        <v>10</v>
      </c>
      <c r="I44" s="33">
        <v>140</v>
      </c>
      <c r="J44" s="33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f t="shared" si="6"/>
        <v>0</v>
      </c>
    </row>
    <row r="45" spans="1:16">
      <c r="A45" s="28" t="s">
        <v>63</v>
      </c>
      <c r="B45" s="30" t="s">
        <v>64</v>
      </c>
      <c r="C45" s="30" t="s">
        <v>58</v>
      </c>
      <c r="D45" s="30" t="s">
        <v>23</v>
      </c>
      <c r="E45" s="31">
        <v>17322</v>
      </c>
      <c r="F45" s="31">
        <v>0</v>
      </c>
      <c r="G45" s="32">
        <v>0</v>
      </c>
      <c r="H45" s="33">
        <v>173</v>
      </c>
      <c r="I45" s="33">
        <v>173</v>
      </c>
      <c r="J45" s="33">
        <v>878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f t="shared" si="6"/>
        <v>0</v>
      </c>
    </row>
    <row r="46" spans="1:16">
      <c r="A46" s="28" t="s">
        <v>65</v>
      </c>
      <c r="B46" s="30" t="s">
        <v>64</v>
      </c>
      <c r="C46" s="30" t="s">
        <v>58</v>
      </c>
      <c r="D46" s="30" t="s">
        <v>23</v>
      </c>
      <c r="E46" s="31">
        <v>5845</v>
      </c>
      <c r="F46" s="31">
        <v>0</v>
      </c>
      <c r="G46" s="32">
        <v>96</v>
      </c>
      <c r="H46" s="33">
        <v>0</v>
      </c>
      <c r="I46" s="33">
        <v>63</v>
      </c>
      <c r="J46" s="33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f t="shared" si="6"/>
        <v>0</v>
      </c>
    </row>
    <row r="47" spans="1:16">
      <c r="A47" s="28" t="s">
        <v>66</v>
      </c>
      <c r="B47" s="30" t="s">
        <v>64</v>
      </c>
      <c r="C47" s="30" t="s">
        <v>58</v>
      </c>
      <c r="D47" s="30" t="s">
        <v>23</v>
      </c>
      <c r="E47" s="31">
        <v>11690</v>
      </c>
      <c r="F47" s="31">
        <v>3500</v>
      </c>
      <c r="G47" s="32">
        <v>2500</v>
      </c>
      <c r="H47" s="33">
        <v>1500</v>
      </c>
      <c r="I47" s="33">
        <v>1000</v>
      </c>
      <c r="J47" s="33">
        <v>1000</v>
      </c>
      <c r="K47" s="38">
        <v>2</v>
      </c>
      <c r="L47" s="38">
        <v>0</v>
      </c>
      <c r="M47" s="38">
        <v>5</v>
      </c>
      <c r="N47" s="38">
        <v>1</v>
      </c>
      <c r="O47" s="38">
        <v>2</v>
      </c>
      <c r="P47" s="38">
        <f t="shared" si="6"/>
        <v>10</v>
      </c>
    </row>
    <row r="48" spans="1:16">
      <c r="A48" s="28" t="s">
        <v>67</v>
      </c>
      <c r="B48" s="30" t="s">
        <v>64</v>
      </c>
      <c r="C48" s="30" t="s">
        <v>68</v>
      </c>
      <c r="D48" s="30" t="s">
        <v>23</v>
      </c>
      <c r="E48" s="31">
        <v>7570</v>
      </c>
      <c r="F48" s="31">
        <v>3000</v>
      </c>
      <c r="G48" s="32">
        <v>0</v>
      </c>
      <c r="H48" s="33">
        <v>889</v>
      </c>
      <c r="I48" s="33">
        <v>889</v>
      </c>
      <c r="J48" s="33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f t="shared" si="6"/>
        <v>0</v>
      </c>
    </row>
    <row r="49" spans="1:16">
      <c r="A49" s="28" t="s">
        <v>69</v>
      </c>
      <c r="B49" s="30"/>
      <c r="C49" s="30" t="s">
        <v>42</v>
      </c>
      <c r="D49" s="30" t="s">
        <v>17</v>
      </c>
      <c r="E49" s="31">
        <v>4900</v>
      </c>
      <c r="F49" s="30">
        <v>1000</v>
      </c>
      <c r="G49" s="30">
        <v>1000</v>
      </c>
      <c r="H49" s="33">
        <v>500</v>
      </c>
      <c r="I49" s="33">
        <v>500</v>
      </c>
      <c r="J49" s="33">
        <v>500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8">
        <f t="shared" si="6"/>
        <v>0</v>
      </c>
    </row>
    <row r="50" spans="1:16">
      <c r="A50" s="28" t="s">
        <v>70</v>
      </c>
      <c r="B50" s="29"/>
      <c r="C50" s="30" t="s">
        <v>71</v>
      </c>
      <c r="D50" s="30" t="s">
        <v>17</v>
      </c>
      <c r="E50" s="30">
        <v>1058</v>
      </c>
      <c r="F50" s="30">
        <v>142</v>
      </c>
      <c r="G50" s="30">
        <v>142</v>
      </c>
      <c r="H50" s="33">
        <v>100</v>
      </c>
      <c r="I50" s="33">
        <v>100</v>
      </c>
      <c r="J50" s="33">
        <v>50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8">
        <f t="shared" si="6"/>
        <v>0</v>
      </c>
    </row>
    <row r="51" spans="1:16" s="45" customFormat="1">
      <c r="A51" s="39" t="s">
        <v>72</v>
      </c>
      <c r="B51" s="40"/>
      <c r="C51" s="41" t="s">
        <v>71</v>
      </c>
      <c r="D51" s="41" t="s">
        <v>17</v>
      </c>
      <c r="E51" s="41">
        <f>20.2*200</f>
        <v>4040</v>
      </c>
      <c r="F51" s="30"/>
      <c r="G51" s="30"/>
      <c r="H51" s="33"/>
      <c r="I51" s="43"/>
      <c r="J51" s="43">
        <v>350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f>SUM(K51:O51)</f>
        <v>0</v>
      </c>
    </row>
    <row r="52" spans="1:16" s="45" customFormat="1">
      <c r="A52" s="39" t="s">
        <v>73</v>
      </c>
      <c r="B52" s="39"/>
      <c r="C52" s="41" t="s">
        <v>71</v>
      </c>
      <c r="D52" s="41" t="s">
        <v>17</v>
      </c>
      <c r="E52" s="41">
        <f>12*200</f>
        <v>2400</v>
      </c>
      <c r="F52" s="30"/>
      <c r="G52" s="30"/>
      <c r="H52" s="33"/>
      <c r="I52" s="43"/>
      <c r="J52" s="43">
        <v>200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f>SUM(K52:O52)</f>
        <v>0</v>
      </c>
    </row>
    <row r="53" spans="1:16">
      <c r="A53" s="28" t="s">
        <v>74</v>
      </c>
      <c r="B53" s="29"/>
      <c r="C53" s="30" t="s">
        <v>75</v>
      </c>
      <c r="D53" s="30" t="s">
        <v>17</v>
      </c>
      <c r="E53" s="30">
        <v>1073</v>
      </c>
      <c r="F53" s="30">
        <v>250</v>
      </c>
      <c r="G53" s="30">
        <v>250</v>
      </c>
      <c r="H53" s="33">
        <v>150</v>
      </c>
      <c r="I53" s="33">
        <v>150</v>
      </c>
      <c r="J53" s="33">
        <v>150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8">
        <f>SUM(K53:O53)</f>
        <v>0</v>
      </c>
    </row>
    <row r="54" spans="1:16">
      <c r="A54" s="28" t="s">
        <v>76</v>
      </c>
      <c r="B54" s="29"/>
      <c r="C54" s="30" t="s">
        <v>71</v>
      </c>
      <c r="D54" s="30" t="s">
        <v>17</v>
      </c>
      <c r="E54" s="30">
        <v>550</v>
      </c>
      <c r="F54" s="30">
        <v>200</v>
      </c>
      <c r="G54" s="30">
        <v>200</v>
      </c>
      <c r="H54" s="33">
        <v>200</v>
      </c>
      <c r="I54" s="33">
        <v>200</v>
      </c>
      <c r="J54" s="33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8">
        <f t="shared" ref="P54:P60" si="7">SUM(K54:O54)</f>
        <v>0</v>
      </c>
    </row>
    <row r="55" spans="1:16">
      <c r="A55" s="28" t="s">
        <v>77</v>
      </c>
      <c r="B55" s="29"/>
      <c r="C55" s="30" t="s">
        <v>35</v>
      </c>
      <c r="D55" s="30" t="s">
        <v>17</v>
      </c>
      <c r="E55" s="30">
        <v>956</v>
      </c>
      <c r="F55" s="30">
        <v>250</v>
      </c>
      <c r="G55" s="30">
        <v>250</v>
      </c>
      <c r="H55" s="33">
        <v>200</v>
      </c>
      <c r="I55" s="33">
        <v>200</v>
      </c>
      <c r="J55" s="33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8">
        <f t="shared" si="7"/>
        <v>0</v>
      </c>
    </row>
    <row r="56" spans="1:16">
      <c r="A56" s="28" t="s">
        <v>78</v>
      </c>
      <c r="B56" s="29"/>
      <c r="C56" s="30" t="s">
        <v>35</v>
      </c>
      <c r="D56" s="30" t="s">
        <v>17</v>
      </c>
      <c r="E56" s="31">
        <v>1599.489</v>
      </c>
      <c r="F56" s="30">
        <v>100</v>
      </c>
      <c r="G56" s="30">
        <v>100</v>
      </c>
      <c r="H56" s="33">
        <v>150</v>
      </c>
      <c r="I56" s="33">
        <v>150</v>
      </c>
      <c r="J56" s="33">
        <v>150</v>
      </c>
      <c r="K56" s="34">
        <v>0</v>
      </c>
      <c r="L56" s="34">
        <v>0</v>
      </c>
      <c r="M56" s="34">
        <v>0</v>
      </c>
      <c r="N56" s="34">
        <v>0</v>
      </c>
      <c r="O56" s="34">
        <v>66</v>
      </c>
      <c r="P56" s="38">
        <f t="shared" si="7"/>
        <v>66</v>
      </c>
    </row>
    <row r="57" spans="1:16">
      <c r="A57" s="28" t="s">
        <v>79</v>
      </c>
      <c r="B57" s="29"/>
      <c r="C57" s="30" t="s">
        <v>35</v>
      </c>
      <c r="D57" s="30" t="s">
        <v>17</v>
      </c>
      <c r="E57" s="30">
        <v>319</v>
      </c>
      <c r="F57" s="30">
        <v>50</v>
      </c>
      <c r="G57" s="30">
        <v>50</v>
      </c>
      <c r="H57" s="33">
        <v>50</v>
      </c>
      <c r="I57" s="33">
        <v>50</v>
      </c>
      <c r="J57" s="33">
        <v>50</v>
      </c>
      <c r="K57" s="34">
        <v>0</v>
      </c>
      <c r="L57" s="34">
        <v>20</v>
      </c>
      <c r="M57" s="34">
        <v>5</v>
      </c>
      <c r="N57" s="34">
        <v>50</v>
      </c>
      <c r="O57" s="34">
        <v>0</v>
      </c>
      <c r="P57" s="38">
        <f t="shared" si="7"/>
        <v>75</v>
      </c>
    </row>
    <row r="58" spans="1:16">
      <c r="A58" s="28" t="s">
        <v>80</v>
      </c>
      <c r="B58" s="29"/>
      <c r="C58" s="30" t="s">
        <v>35</v>
      </c>
      <c r="D58" s="30" t="s">
        <v>17</v>
      </c>
      <c r="E58" s="30">
        <v>963</v>
      </c>
      <c r="F58" s="30">
        <v>100</v>
      </c>
      <c r="G58" s="30">
        <v>100</v>
      </c>
      <c r="H58" s="33">
        <v>50</v>
      </c>
      <c r="I58" s="33">
        <v>50</v>
      </c>
      <c r="J58" s="33">
        <v>50</v>
      </c>
      <c r="K58" s="34">
        <v>112</v>
      </c>
      <c r="L58" s="34">
        <v>0</v>
      </c>
      <c r="M58" s="34">
        <v>0</v>
      </c>
      <c r="N58" s="34">
        <v>0</v>
      </c>
      <c r="O58" s="34">
        <v>17</v>
      </c>
      <c r="P58" s="38">
        <f t="shared" si="7"/>
        <v>129</v>
      </c>
    </row>
    <row r="59" spans="1:16">
      <c r="A59" s="28" t="s">
        <v>81</v>
      </c>
      <c r="B59" s="30" t="s">
        <v>64</v>
      </c>
      <c r="C59" s="30" t="s">
        <v>32</v>
      </c>
      <c r="D59" s="30" t="s">
        <v>23</v>
      </c>
      <c r="E59" s="31">
        <v>13329</v>
      </c>
      <c r="F59" s="31">
        <v>2000</v>
      </c>
      <c r="G59" s="32">
        <v>2000</v>
      </c>
      <c r="H59" s="33">
        <v>2000</v>
      </c>
      <c r="I59" s="33">
        <v>2000</v>
      </c>
      <c r="J59" s="33">
        <v>2000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f t="shared" si="7"/>
        <v>0</v>
      </c>
    </row>
    <row r="60" spans="1:16">
      <c r="A60" s="28" t="s">
        <v>81</v>
      </c>
      <c r="B60" s="30" t="s">
        <v>64</v>
      </c>
      <c r="C60" s="30" t="s">
        <v>32</v>
      </c>
      <c r="D60" s="30" t="s">
        <v>23</v>
      </c>
      <c r="E60" s="31">
        <v>5332</v>
      </c>
      <c r="F60" s="31">
        <v>1000</v>
      </c>
      <c r="G60" s="32">
        <v>1000</v>
      </c>
      <c r="H60" s="33">
        <v>1000</v>
      </c>
      <c r="I60" s="33">
        <v>1000</v>
      </c>
      <c r="J60" s="33">
        <v>1000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f t="shared" si="7"/>
        <v>0</v>
      </c>
    </row>
    <row r="61" spans="1:16" ht="15.75" thickBot="1">
      <c r="A61" s="59" t="s">
        <v>13</v>
      </c>
      <c r="B61" s="51" t="s">
        <v>13</v>
      </c>
      <c r="C61" s="52" t="s">
        <v>13</v>
      </c>
      <c r="D61" s="52" t="s">
        <v>13</v>
      </c>
      <c r="E61" s="60" t="s">
        <v>13</v>
      </c>
      <c r="F61" s="61" t="s">
        <v>13</v>
      </c>
      <c r="K61" s="26"/>
      <c r="L61" s="26"/>
      <c r="M61" s="26"/>
      <c r="N61" s="26"/>
      <c r="O61" s="26"/>
      <c r="P61" s="27"/>
    </row>
    <row r="62" spans="1:16" ht="15.75" thickBot="1">
      <c r="A62" s="62" t="s">
        <v>82</v>
      </c>
      <c r="B62" s="63"/>
      <c r="C62" s="22"/>
      <c r="D62" s="21"/>
      <c r="E62" s="23">
        <f t="shared" ref="E62:O62" si="8">SUM(E64:E82)</f>
        <v>260411.37343000001</v>
      </c>
      <c r="F62" s="23">
        <f t="shared" si="8"/>
        <v>26697.138607500001</v>
      </c>
      <c r="G62" s="23">
        <f t="shared" si="8"/>
        <v>38816</v>
      </c>
      <c r="H62" s="23">
        <f t="shared" si="8"/>
        <v>11404</v>
      </c>
      <c r="I62" s="23">
        <f t="shared" si="8"/>
        <v>12919</v>
      </c>
      <c r="J62" s="23">
        <f t="shared" si="8"/>
        <v>10811</v>
      </c>
      <c r="K62" s="23">
        <f t="shared" si="8"/>
        <v>116</v>
      </c>
      <c r="L62" s="23">
        <f t="shared" si="8"/>
        <v>28</v>
      </c>
      <c r="M62" s="23">
        <f t="shared" si="8"/>
        <v>21</v>
      </c>
      <c r="N62" s="23">
        <f t="shared" si="8"/>
        <v>21</v>
      </c>
      <c r="O62" s="23">
        <f t="shared" si="8"/>
        <v>0</v>
      </c>
      <c r="P62" s="23">
        <f>SUM(K62:O62)</f>
        <v>186</v>
      </c>
    </row>
    <row r="63" spans="1:16">
      <c r="A63" s="59" t="s">
        <v>13</v>
      </c>
      <c r="B63" s="51" t="s">
        <v>13</v>
      </c>
      <c r="C63" s="52" t="s">
        <v>13</v>
      </c>
      <c r="D63" s="52" t="s">
        <v>13</v>
      </c>
      <c r="E63" s="52" t="s">
        <v>13</v>
      </c>
      <c r="F63" s="53" t="s">
        <v>13</v>
      </c>
      <c r="K63" s="26"/>
      <c r="L63" s="26"/>
      <c r="M63" s="26"/>
      <c r="N63" s="26"/>
      <c r="O63" s="26"/>
      <c r="P63" s="27"/>
    </row>
    <row r="64" spans="1:16">
      <c r="A64" s="28" t="s">
        <v>83</v>
      </c>
      <c r="B64" s="30"/>
      <c r="C64" s="30" t="s">
        <v>84</v>
      </c>
      <c r="D64" s="30" t="s">
        <v>23</v>
      </c>
      <c r="E64" s="31">
        <v>2689</v>
      </c>
      <c r="F64" s="31">
        <v>62</v>
      </c>
      <c r="G64" s="32">
        <v>664</v>
      </c>
      <c r="H64" s="33">
        <v>664</v>
      </c>
      <c r="I64" s="33">
        <v>656</v>
      </c>
      <c r="J64" s="33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f>SUM(K64:O64)</f>
        <v>0</v>
      </c>
    </row>
    <row r="65" spans="1:748" ht="14.45" customHeight="1">
      <c r="A65" s="28" t="s">
        <v>85</v>
      </c>
      <c r="B65" s="30"/>
      <c r="C65" s="30" t="s">
        <v>30</v>
      </c>
      <c r="D65" s="30" t="s">
        <v>23</v>
      </c>
      <c r="E65" s="31">
        <v>921</v>
      </c>
      <c r="F65" s="31">
        <v>410</v>
      </c>
      <c r="G65" s="32">
        <v>100</v>
      </c>
      <c r="H65" s="33">
        <v>287</v>
      </c>
      <c r="I65" s="33">
        <v>200</v>
      </c>
      <c r="J65" s="33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f t="shared" ref="P65:P69" si="9">SUM(K65:O65)</f>
        <v>0</v>
      </c>
    </row>
    <row r="66" spans="1:748">
      <c r="A66" s="64" t="s">
        <v>86</v>
      </c>
      <c r="B66" s="65"/>
      <c r="C66" s="30" t="s">
        <v>61</v>
      </c>
      <c r="D66" s="30" t="s">
        <v>23</v>
      </c>
      <c r="E66" s="31">
        <v>13444</v>
      </c>
      <c r="F66" s="31">
        <v>2375</v>
      </c>
      <c r="G66" s="32">
        <v>2163</v>
      </c>
      <c r="H66" s="33">
        <v>50</v>
      </c>
      <c r="I66" s="33">
        <v>783</v>
      </c>
      <c r="J66" s="33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f t="shared" si="9"/>
        <v>0</v>
      </c>
    </row>
    <row r="67" spans="1:748" ht="14.45" customHeight="1">
      <c r="A67" s="28" t="s">
        <v>87</v>
      </c>
      <c r="B67" s="31" t="s">
        <v>64</v>
      </c>
      <c r="C67" s="30" t="s">
        <v>88</v>
      </c>
      <c r="D67" s="30" t="s">
        <v>23</v>
      </c>
      <c r="E67" s="31">
        <v>4798.4670000000006</v>
      </c>
      <c r="F67" s="31">
        <v>1000</v>
      </c>
      <c r="G67" s="32">
        <v>300</v>
      </c>
      <c r="H67" s="33">
        <v>500</v>
      </c>
      <c r="I67" s="33">
        <v>500</v>
      </c>
      <c r="J67" s="33">
        <v>800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f t="shared" si="9"/>
        <v>0</v>
      </c>
    </row>
    <row r="68" spans="1:748" ht="14.45" customHeight="1">
      <c r="A68" s="28" t="s">
        <v>89</v>
      </c>
      <c r="B68" s="31"/>
      <c r="C68" s="30" t="s">
        <v>35</v>
      </c>
      <c r="D68" s="30" t="s">
        <v>17</v>
      </c>
      <c r="E68" s="31">
        <v>617</v>
      </c>
      <c r="F68" s="31">
        <v>0</v>
      </c>
      <c r="G68" s="32">
        <v>0</v>
      </c>
      <c r="H68" s="33">
        <v>100</v>
      </c>
      <c r="I68" s="33">
        <v>100</v>
      </c>
      <c r="J68" s="33">
        <v>150</v>
      </c>
      <c r="K68" s="34">
        <v>0</v>
      </c>
      <c r="L68" s="34">
        <v>0</v>
      </c>
      <c r="M68" s="34">
        <v>0</v>
      </c>
      <c r="N68" s="38">
        <v>0</v>
      </c>
      <c r="O68" s="38">
        <v>0</v>
      </c>
      <c r="P68" s="38">
        <f t="shared" si="9"/>
        <v>0</v>
      </c>
    </row>
    <row r="69" spans="1:748" ht="14.45" customHeight="1">
      <c r="A69" s="28" t="s">
        <v>90</v>
      </c>
      <c r="B69" s="31"/>
      <c r="C69" s="30" t="s">
        <v>30</v>
      </c>
      <c r="D69" s="30" t="s">
        <v>23</v>
      </c>
      <c r="E69" s="31">
        <v>178</v>
      </c>
      <c r="F69" s="31"/>
      <c r="G69" s="32"/>
      <c r="H69" s="33"/>
      <c r="I69" s="33">
        <v>70</v>
      </c>
      <c r="J69" s="33">
        <v>108</v>
      </c>
      <c r="K69" s="38">
        <v>6</v>
      </c>
      <c r="L69" s="38">
        <v>0</v>
      </c>
      <c r="M69" s="38">
        <v>18</v>
      </c>
      <c r="N69" s="38">
        <v>0</v>
      </c>
      <c r="O69" s="38">
        <v>0</v>
      </c>
      <c r="P69" s="38">
        <f t="shared" si="9"/>
        <v>24</v>
      </c>
    </row>
    <row r="70" spans="1:748" s="45" customFormat="1" ht="14.45" customHeight="1">
      <c r="A70" s="39" t="s">
        <v>91</v>
      </c>
      <c r="B70" s="40"/>
      <c r="C70" s="41" t="s">
        <v>30</v>
      </c>
      <c r="D70" s="41" t="s">
        <v>23</v>
      </c>
      <c r="E70" s="41">
        <v>7997</v>
      </c>
      <c r="F70" s="30"/>
      <c r="G70" s="30"/>
      <c r="H70" s="30">
        <v>0</v>
      </c>
      <c r="I70" s="41">
        <v>0</v>
      </c>
      <c r="J70" s="41">
        <v>400</v>
      </c>
      <c r="K70" s="44">
        <v>0</v>
      </c>
      <c r="L70" s="44">
        <v>28</v>
      </c>
      <c r="M70" s="44">
        <v>3</v>
      </c>
      <c r="N70" s="44">
        <v>21</v>
      </c>
      <c r="O70" s="44">
        <v>0</v>
      </c>
      <c r="P70" s="66">
        <f>SUM(K70:O70)</f>
        <v>52</v>
      </c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  <c r="IV70" s="67"/>
      <c r="IW70" s="67"/>
      <c r="IX70" s="67"/>
      <c r="IY70" s="67"/>
      <c r="IZ70" s="67"/>
      <c r="JA70" s="67"/>
      <c r="JB70" s="67"/>
      <c r="JC70" s="67"/>
      <c r="JD70" s="67"/>
      <c r="JE70" s="67"/>
      <c r="JF70" s="67"/>
      <c r="JG70" s="67"/>
      <c r="JH70" s="67"/>
      <c r="JI70" s="67"/>
      <c r="JJ70" s="67"/>
      <c r="JK70" s="67"/>
      <c r="JL70" s="67"/>
      <c r="JM70" s="67"/>
      <c r="JN70" s="67"/>
      <c r="JO70" s="67"/>
      <c r="JP70" s="67"/>
      <c r="JQ70" s="67"/>
      <c r="JR70" s="67"/>
      <c r="JS70" s="67"/>
      <c r="JT70" s="67"/>
      <c r="JU70" s="67"/>
      <c r="JV70" s="67"/>
      <c r="JW70" s="67"/>
      <c r="JX70" s="67"/>
      <c r="JY70" s="67"/>
      <c r="JZ70" s="67"/>
      <c r="KA70" s="67"/>
      <c r="KB70" s="67"/>
      <c r="KC70" s="67"/>
      <c r="KD70" s="67"/>
      <c r="KE70" s="67"/>
      <c r="KF70" s="67"/>
      <c r="KG70" s="67"/>
      <c r="KH70" s="67"/>
      <c r="KI70" s="67"/>
      <c r="KJ70" s="67"/>
      <c r="KK70" s="67"/>
      <c r="KL70" s="67"/>
      <c r="KM70" s="67"/>
      <c r="KN70" s="67"/>
      <c r="KO70" s="67"/>
      <c r="KP70" s="67"/>
      <c r="KQ70" s="67"/>
      <c r="KR70" s="67"/>
      <c r="KS70" s="67"/>
      <c r="KT70" s="67"/>
      <c r="KU70" s="67"/>
      <c r="KV70" s="67"/>
      <c r="KW70" s="67"/>
      <c r="KX70" s="67"/>
      <c r="KY70" s="67"/>
      <c r="KZ70" s="67"/>
      <c r="LA70" s="67"/>
      <c r="LB70" s="67"/>
      <c r="LC70" s="67"/>
      <c r="LD70" s="67"/>
      <c r="LE70" s="67"/>
      <c r="LF70" s="67"/>
      <c r="LG70" s="67"/>
      <c r="LH70" s="67"/>
      <c r="LI70" s="67"/>
      <c r="LJ70" s="67"/>
      <c r="LK70" s="67"/>
      <c r="LL70" s="67"/>
      <c r="LM70" s="67"/>
      <c r="LN70" s="67"/>
      <c r="LO70" s="67"/>
      <c r="LP70" s="67"/>
      <c r="LQ70" s="67"/>
      <c r="LR70" s="67"/>
      <c r="LS70" s="67"/>
      <c r="LT70" s="67"/>
      <c r="LU70" s="67"/>
      <c r="LV70" s="67"/>
      <c r="LW70" s="67"/>
      <c r="LX70" s="67"/>
      <c r="LY70" s="67"/>
      <c r="LZ70" s="67"/>
      <c r="MA70" s="67"/>
      <c r="MB70" s="67"/>
      <c r="MC70" s="67"/>
      <c r="MD70" s="67"/>
      <c r="ME70" s="67"/>
      <c r="MF70" s="67"/>
      <c r="MG70" s="67"/>
      <c r="MH70" s="67"/>
      <c r="MI70" s="67"/>
      <c r="MJ70" s="67"/>
      <c r="MK70" s="67"/>
      <c r="ML70" s="67"/>
      <c r="MM70" s="67"/>
      <c r="MN70" s="67"/>
      <c r="MO70" s="67"/>
      <c r="MP70" s="67"/>
      <c r="MQ70" s="67"/>
      <c r="MR70" s="67"/>
      <c r="MS70" s="67"/>
      <c r="MT70" s="67"/>
      <c r="MU70" s="67"/>
      <c r="MV70" s="67"/>
      <c r="MW70" s="67"/>
      <c r="MX70" s="67"/>
      <c r="MY70" s="67"/>
      <c r="MZ70" s="67"/>
      <c r="NA70" s="67"/>
      <c r="NB70" s="67"/>
      <c r="NC70" s="67"/>
      <c r="ND70" s="67"/>
      <c r="NE70" s="67"/>
      <c r="NF70" s="67"/>
      <c r="NG70" s="67"/>
      <c r="NH70" s="67"/>
      <c r="NI70" s="67"/>
      <c r="NJ70" s="67"/>
      <c r="NK70" s="67"/>
      <c r="NL70" s="67"/>
      <c r="NM70" s="67"/>
      <c r="NN70" s="67"/>
      <c r="NO70" s="67"/>
      <c r="NP70" s="67"/>
      <c r="NQ70" s="67"/>
      <c r="NR70" s="67"/>
      <c r="NS70" s="67"/>
      <c r="NT70" s="67"/>
      <c r="NU70" s="67"/>
      <c r="NV70" s="67"/>
      <c r="NW70" s="67"/>
      <c r="NX70" s="67"/>
      <c r="NY70" s="67"/>
      <c r="NZ70" s="67"/>
      <c r="OA70" s="67"/>
      <c r="OB70" s="67"/>
      <c r="OC70" s="67"/>
      <c r="OD70" s="67"/>
      <c r="OE70" s="67"/>
      <c r="OF70" s="67"/>
      <c r="OG70" s="67"/>
      <c r="OH70" s="67"/>
      <c r="OI70" s="67"/>
      <c r="OJ70" s="67"/>
      <c r="OK70" s="67"/>
      <c r="OL70" s="67"/>
      <c r="OM70" s="67"/>
      <c r="ON70" s="67"/>
      <c r="OO70" s="67"/>
      <c r="OP70" s="67"/>
      <c r="OQ70" s="67"/>
      <c r="OR70" s="67"/>
      <c r="OS70" s="67"/>
      <c r="OT70" s="67"/>
      <c r="OU70" s="67"/>
      <c r="OV70" s="67"/>
      <c r="OW70" s="67"/>
      <c r="OX70" s="67"/>
      <c r="OY70" s="67"/>
      <c r="OZ70" s="67"/>
      <c r="PA70" s="67"/>
      <c r="PB70" s="67"/>
      <c r="PC70" s="67"/>
      <c r="PD70" s="67"/>
      <c r="PE70" s="67"/>
      <c r="PF70" s="67"/>
      <c r="PG70" s="67"/>
      <c r="PH70" s="67"/>
      <c r="PI70" s="67"/>
      <c r="PJ70" s="67"/>
      <c r="PK70" s="67"/>
      <c r="PL70" s="67"/>
      <c r="PM70" s="67"/>
      <c r="PN70" s="67"/>
      <c r="PO70" s="67"/>
      <c r="PP70" s="67"/>
      <c r="PQ70" s="67"/>
      <c r="PR70" s="67"/>
      <c r="PS70" s="67"/>
      <c r="PT70" s="67"/>
      <c r="PU70" s="67"/>
      <c r="PV70" s="67"/>
      <c r="PW70" s="67"/>
      <c r="PX70" s="67"/>
      <c r="PY70" s="67"/>
      <c r="PZ70" s="67"/>
      <c r="QA70" s="67"/>
      <c r="QB70" s="67"/>
      <c r="QC70" s="67"/>
      <c r="QD70" s="67"/>
      <c r="QE70" s="67"/>
      <c r="QF70" s="67"/>
      <c r="QG70" s="67"/>
      <c r="QH70" s="67"/>
      <c r="QI70" s="67"/>
      <c r="QJ70" s="67"/>
      <c r="QK70" s="67"/>
      <c r="QL70" s="67"/>
      <c r="QM70" s="67"/>
      <c r="QN70" s="67"/>
      <c r="QO70" s="67"/>
      <c r="QP70" s="67"/>
      <c r="QQ70" s="67"/>
      <c r="QR70" s="67"/>
      <c r="QS70" s="67"/>
      <c r="QT70" s="67"/>
      <c r="QU70" s="67"/>
      <c r="QV70" s="67"/>
      <c r="QW70" s="67"/>
      <c r="QX70" s="67"/>
      <c r="QY70" s="67"/>
      <c r="QZ70" s="67"/>
      <c r="RA70" s="67"/>
      <c r="RB70" s="67"/>
      <c r="RC70" s="67"/>
      <c r="RD70" s="67"/>
      <c r="RE70" s="67"/>
      <c r="RF70" s="67"/>
      <c r="RG70" s="67"/>
      <c r="RH70" s="67"/>
      <c r="RI70" s="67"/>
      <c r="RJ70" s="67"/>
      <c r="RK70" s="67"/>
      <c r="RL70" s="67"/>
      <c r="RM70" s="67"/>
      <c r="RN70" s="67"/>
      <c r="RO70" s="67"/>
      <c r="RP70" s="67"/>
      <c r="RQ70" s="67"/>
      <c r="RR70" s="67"/>
      <c r="RS70" s="67"/>
      <c r="RT70" s="67"/>
      <c r="RU70" s="67"/>
      <c r="RV70" s="67"/>
      <c r="RW70" s="67"/>
      <c r="RX70" s="67"/>
      <c r="RY70" s="67"/>
      <c r="RZ70" s="67"/>
      <c r="SA70" s="67"/>
      <c r="SB70" s="67"/>
      <c r="SC70" s="67"/>
      <c r="SD70" s="67"/>
      <c r="SE70" s="67"/>
      <c r="SF70" s="67"/>
      <c r="SG70" s="67"/>
      <c r="SH70" s="67"/>
      <c r="SI70" s="67"/>
      <c r="SJ70" s="67"/>
      <c r="SK70" s="67"/>
      <c r="SL70" s="67"/>
      <c r="SM70" s="67"/>
      <c r="SN70" s="67"/>
      <c r="SO70" s="67"/>
      <c r="SP70" s="67"/>
      <c r="SQ70" s="67"/>
      <c r="SR70" s="67"/>
      <c r="SS70" s="67"/>
      <c r="ST70" s="67"/>
      <c r="SU70" s="67"/>
      <c r="SV70" s="67"/>
      <c r="SW70" s="67"/>
      <c r="SX70" s="67"/>
      <c r="SY70" s="67"/>
      <c r="SZ70" s="67"/>
      <c r="TA70" s="67"/>
      <c r="TB70" s="67"/>
      <c r="TC70" s="67"/>
      <c r="TD70" s="67"/>
      <c r="TE70" s="67"/>
      <c r="TF70" s="67"/>
      <c r="TG70" s="67"/>
      <c r="TH70" s="67"/>
      <c r="TI70" s="67"/>
      <c r="TJ70" s="67"/>
      <c r="TK70" s="67"/>
      <c r="TL70" s="67"/>
      <c r="TM70" s="67"/>
      <c r="TN70" s="67"/>
      <c r="TO70" s="67"/>
      <c r="TP70" s="67"/>
      <c r="TQ70" s="67"/>
      <c r="TR70" s="67"/>
      <c r="TS70" s="67"/>
      <c r="TT70" s="67"/>
      <c r="TU70" s="67"/>
      <c r="TV70" s="67"/>
      <c r="TW70" s="67"/>
      <c r="TX70" s="67"/>
      <c r="TY70" s="67"/>
      <c r="TZ70" s="67"/>
      <c r="UA70" s="67"/>
      <c r="UB70" s="67"/>
      <c r="UC70" s="67"/>
      <c r="UD70" s="67"/>
      <c r="UE70" s="67"/>
      <c r="UF70" s="67"/>
      <c r="UG70" s="67"/>
      <c r="UH70" s="67"/>
      <c r="UI70" s="67"/>
      <c r="UJ70" s="67"/>
      <c r="UK70" s="67"/>
      <c r="UL70" s="67"/>
      <c r="UM70" s="67"/>
      <c r="UN70" s="67"/>
      <c r="UO70" s="67"/>
      <c r="UP70" s="67"/>
      <c r="UQ70" s="67"/>
      <c r="UR70" s="67"/>
      <c r="US70" s="67"/>
      <c r="UT70" s="67"/>
      <c r="UU70" s="67"/>
      <c r="UV70" s="67"/>
      <c r="UW70" s="67"/>
      <c r="UX70" s="67"/>
      <c r="UY70" s="67"/>
      <c r="UZ70" s="67"/>
      <c r="VA70" s="67"/>
      <c r="VB70" s="67"/>
      <c r="VC70" s="67"/>
      <c r="VD70" s="67"/>
      <c r="VE70" s="67"/>
      <c r="VF70" s="67"/>
      <c r="VG70" s="67"/>
      <c r="VH70" s="67"/>
      <c r="VI70" s="67"/>
      <c r="VJ70" s="67"/>
      <c r="VK70" s="67"/>
      <c r="VL70" s="67"/>
      <c r="VM70" s="67"/>
      <c r="VN70" s="67"/>
      <c r="VO70" s="67"/>
      <c r="VP70" s="67"/>
      <c r="VQ70" s="67"/>
      <c r="VR70" s="67"/>
      <c r="VS70" s="67"/>
      <c r="VT70" s="67"/>
      <c r="VU70" s="67"/>
      <c r="VV70" s="67"/>
      <c r="VW70" s="67"/>
      <c r="VX70" s="67"/>
      <c r="VY70" s="67"/>
      <c r="VZ70" s="67"/>
      <c r="WA70" s="67"/>
      <c r="WB70" s="67"/>
      <c r="WC70" s="67"/>
      <c r="WD70" s="67"/>
      <c r="WE70" s="67"/>
      <c r="WF70" s="67"/>
      <c r="WG70" s="67"/>
      <c r="WH70" s="67"/>
      <c r="WI70" s="67"/>
      <c r="WJ70" s="67"/>
      <c r="WK70" s="67"/>
      <c r="WL70" s="67"/>
      <c r="WM70" s="67"/>
      <c r="WN70" s="67"/>
      <c r="WO70" s="67"/>
      <c r="WP70" s="67"/>
      <c r="WQ70" s="67"/>
      <c r="WR70" s="67"/>
      <c r="WS70" s="67"/>
      <c r="WT70" s="67"/>
      <c r="WU70" s="67"/>
      <c r="WV70" s="67"/>
      <c r="WW70" s="67"/>
      <c r="WX70" s="67"/>
      <c r="WY70" s="67"/>
      <c r="WZ70" s="67"/>
      <c r="XA70" s="67"/>
      <c r="XB70" s="67"/>
      <c r="XC70" s="67"/>
      <c r="XD70" s="67"/>
      <c r="XE70" s="67"/>
      <c r="XF70" s="67"/>
      <c r="XG70" s="67"/>
      <c r="XH70" s="67"/>
      <c r="XI70" s="67"/>
      <c r="XJ70" s="67"/>
      <c r="XK70" s="67"/>
      <c r="XL70" s="67"/>
      <c r="XM70" s="67"/>
      <c r="XN70" s="67"/>
      <c r="XO70" s="67"/>
      <c r="XP70" s="67"/>
      <c r="XQ70" s="67"/>
      <c r="XR70" s="67"/>
      <c r="XS70" s="67"/>
      <c r="XT70" s="67"/>
      <c r="XU70" s="67"/>
      <c r="XV70" s="67"/>
      <c r="XW70" s="67"/>
      <c r="XX70" s="67"/>
      <c r="XY70" s="67"/>
      <c r="XZ70" s="67"/>
      <c r="YA70" s="67"/>
      <c r="YB70" s="67"/>
      <c r="YC70" s="67"/>
      <c r="YD70" s="67"/>
      <c r="YE70" s="67"/>
      <c r="YF70" s="67"/>
      <c r="YG70" s="67"/>
      <c r="YH70" s="67"/>
      <c r="YI70" s="67"/>
      <c r="YJ70" s="67"/>
      <c r="YK70" s="67"/>
      <c r="YL70" s="67"/>
      <c r="YM70" s="67"/>
      <c r="YN70" s="67"/>
      <c r="YO70" s="67"/>
      <c r="YP70" s="67"/>
      <c r="YQ70" s="67"/>
      <c r="YR70" s="67"/>
      <c r="YS70" s="67"/>
      <c r="YT70" s="67"/>
      <c r="YU70" s="67"/>
      <c r="YV70" s="67"/>
      <c r="YW70" s="67"/>
      <c r="YX70" s="67"/>
      <c r="YY70" s="67"/>
      <c r="YZ70" s="67"/>
      <c r="ZA70" s="67"/>
      <c r="ZB70" s="67"/>
      <c r="ZC70" s="67"/>
      <c r="ZD70" s="67"/>
      <c r="ZE70" s="67"/>
      <c r="ZF70" s="67"/>
      <c r="ZG70" s="67"/>
      <c r="ZH70" s="67"/>
      <c r="ZI70" s="67"/>
      <c r="ZJ70" s="67"/>
      <c r="ZK70" s="67"/>
      <c r="ZL70" s="67"/>
      <c r="ZM70" s="67"/>
      <c r="ZN70" s="67"/>
      <c r="ZO70" s="67"/>
      <c r="ZP70" s="67"/>
      <c r="ZQ70" s="67"/>
      <c r="ZR70" s="67"/>
      <c r="ZS70" s="67"/>
      <c r="ZT70" s="67"/>
      <c r="ZU70" s="67"/>
      <c r="ZV70" s="67"/>
      <c r="ZW70" s="67"/>
      <c r="ZX70" s="67"/>
      <c r="ZY70" s="67"/>
      <c r="ZZ70" s="67"/>
      <c r="AAA70" s="67"/>
      <c r="AAB70" s="67"/>
      <c r="AAC70" s="67"/>
      <c r="AAD70" s="67"/>
      <c r="AAE70" s="67"/>
      <c r="AAF70" s="67"/>
      <c r="AAG70" s="67"/>
      <c r="AAH70" s="67"/>
      <c r="AAI70" s="67"/>
      <c r="AAJ70" s="67"/>
      <c r="AAK70" s="67"/>
      <c r="AAL70" s="67"/>
      <c r="AAM70" s="67"/>
      <c r="AAN70" s="67"/>
      <c r="AAO70" s="67"/>
      <c r="AAP70" s="67"/>
      <c r="AAQ70" s="67"/>
      <c r="AAR70" s="67"/>
      <c r="AAS70" s="67"/>
      <c r="AAT70" s="67"/>
      <c r="AAU70" s="67"/>
      <c r="AAV70" s="67"/>
      <c r="AAW70" s="67"/>
      <c r="AAX70" s="67"/>
      <c r="AAY70" s="67"/>
      <c r="AAZ70" s="67"/>
      <c r="ABA70" s="67"/>
      <c r="ABB70" s="67"/>
      <c r="ABC70" s="67"/>
      <c r="ABD70" s="67"/>
      <c r="ABE70" s="67"/>
      <c r="ABF70" s="67"/>
      <c r="ABG70" s="67"/>
      <c r="ABH70" s="67"/>
      <c r="ABI70" s="67"/>
      <c r="ABJ70" s="67"/>
      <c r="ABK70" s="67"/>
      <c r="ABL70" s="67"/>
      <c r="ABM70" s="67"/>
      <c r="ABN70" s="67"/>
      <c r="ABO70" s="67"/>
      <c r="ABP70" s="67"/>
      <c r="ABQ70" s="67"/>
      <c r="ABR70" s="67"/>
      <c r="ABS70" s="67"/>
      <c r="ABT70" s="67"/>
    </row>
    <row r="71" spans="1:748" ht="14.45" customHeight="1">
      <c r="A71" s="28" t="s">
        <v>92</v>
      </c>
      <c r="B71" s="30" t="s">
        <v>64</v>
      </c>
      <c r="C71" s="30" t="s">
        <v>88</v>
      </c>
      <c r="D71" s="30" t="s">
        <v>23</v>
      </c>
      <c r="E71" s="31">
        <v>21327</v>
      </c>
      <c r="F71" s="31">
        <v>1000</v>
      </c>
      <c r="G71" s="32">
        <v>300</v>
      </c>
      <c r="H71" s="30">
        <v>700</v>
      </c>
      <c r="I71" s="30">
        <v>700</v>
      </c>
      <c r="J71" s="30">
        <v>2000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68">
        <f>SUM(K71:O71)</f>
        <v>0</v>
      </c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  <c r="IV71" s="69"/>
      <c r="IW71" s="69"/>
      <c r="IX71" s="69"/>
      <c r="IY71" s="69"/>
      <c r="IZ71" s="69"/>
      <c r="JA71" s="69"/>
      <c r="JB71" s="69"/>
      <c r="JC71" s="69"/>
      <c r="JD71" s="69"/>
      <c r="JE71" s="69"/>
      <c r="JF71" s="69"/>
      <c r="JG71" s="69"/>
      <c r="JH71" s="69"/>
      <c r="JI71" s="69"/>
      <c r="JJ71" s="69"/>
      <c r="JK71" s="69"/>
      <c r="JL71" s="69"/>
      <c r="JM71" s="69"/>
      <c r="JN71" s="69"/>
      <c r="JO71" s="69"/>
      <c r="JP71" s="69"/>
      <c r="JQ71" s="69"/>
      <c r="JR71" s="69"/>
      <c r="JS71" s="69"/>
      <c r="JT71" s="69"/>
      <c r="JU71" s="69"/>
      <c r="JV71" s="69"/>
      <c r="JW71" s="69"/>
      <c r="JX71" s="69"/>
      <c r="JY71" s="69"/>
      <c r="JZ71" s="69"/>
      <c r="KA71" s="69"/>
      <c r="KB71" s="69"/>
      <c r="KC71" s="69"/>
      <c r="KD71" s="69"/>
      <c r="KE71" s="69"/>
      <c r="KF71" s="69"/>
      <c r="KG71" s="69"/>
      <c r="KH71" s="69"/>
      <c r="KI71" s="69"/>
      <c r="KJ71" s="69"/>
      <c r="KK71" s="69"/>
      <c r="KL71" s="69"/>
      <c r="KM71" s="69"/>
      <c r="KN71" s="69"/>
      <c r="KO71" s="69"/>
      <c r="KP71" s="69"/>
      <c r="KQ71" s="69"/>
      <c r="KR71" s="69"/>
      <c r="KS71" s="69"/>
      <c r="KT71" s="69"/>
      <c r="KU71" s="69"/>
      <c r="KV71" s="69"/>
      <c r="KW71" s="69"/>
      <c r="KX71" s="69"/>
      <c r="KY71" s="69"/>
      <c r="KZ71" s="69"/>
      <c r="LA71" s="69"/>
      <c r="LB71" s="69"/>
      <c r="LC71" s="69"/>
      <c r="LD71" s="69"/>
      <c r="LE71" s="69"/>
      <c r="LF71" s="69"/>
      <c r="LG71" s="69"/>
      <c r="LH71" s="69"/>
      <c r="LI71" s="69"/>
      <c r="LJ71" s="69"/>
      <c r="LK71" s="69"/>
      <c r="LL71" s="69"/>
      <c r="LM71" s="69"/>
      <c r="LN71" s="69"/>
      <c r="LO71" s="69"/>
      <c r="LP71" s="69"/>
      <c r="LQ71" s="69"/>
      <c r="LR71" s="69"/>
      <c r="LS71" s="69"/>
      <c r="LT71" s="69"/>
      <c r="LU71" s="69"/>
      <c r="LV71" s="69"/>
      <c r="LW71" s="69"/>
      <c r="LX71" s="69"/>
      <c r="LY71" s="69"/>
      <c r="LZ71" s="69"/>
      <c r="MA71" s="69"/>
      <c r="MB71" s="69"/>
      <c r="MC71" s="69"/>
      <c r="MD71" s="69"/>
      <c r="ME71" s="69"/>
      <c r="MF71" s="69"/>
      <c r="MG71" s="69"/>
      <c r="MH71" s="69"/>
      <c r="MI71" s="69"/>
      <c r="MJ71" s="69"/>
      <c r="MK71" s="69"/>
      <c r="ML71" s="69"/>
      <c r="MM71" s="69"/>
      <c r="MN71" s="69"/>
      <c r="MO71" s="69"/>
      <c r="MP71" s="69"/>
      <c r="MQ71" s="69"/>
      <c r="MR71" s="69"/>
      <c r="MS71" s="69"/>
      <c r="MT71" s="69"/>
      <c r="MU71" s="69"/>
      <c r="MV71" s="69"/>
      <c r="MW71" s="69"/>
      <c r="MX71" s="69"/>
      <c r="MY71" s="69"/>
      <c r="MZ71" s="69"/>
      <c r="NA71" s="69"/>
      <c r="NB71" s="69"/>
      <c r="NC71" s="69"/>
      <c r="ND71" s="69"/>
      <c r="NE71" s="69"/>
      <c r="NF71" s="69"/>
      <c r="NG71" s="69"/>
      <c r="NH71" s="69"/>
      <c r="NI71" s="69"/>
      <c r="NJ71" s="69"/>
      <c r="NK71" s="69"/>
      <c r="NL71" s="69"/>
      <c r="NM71" s="69"/>
      <c r="NN71" s="69"/>
      <c r="NO71" s="69"/>
      <c r="NP71" s="69"/>
      <c r="NQ71" s="69"/>
      <c r="NR71" s="69"/>
      <c r="NS71" s="69"/>
      <c r="NT71" s="69"/>
      <c r="NU71" s="69"/>
      <c r="NV71" s="69"/>
      <c r="NW71" s="69"/>
      <c r="NX71" s="69"/>
      <c r="NY71" s="69"/>
      <c r="NZ71" s="69"/>
      <c r="OA71" s="69"/>
      <c r="OB71" s="69"/>
      <c r="OC71" s="69"/>
      <c r="OD71" s="69"/>
      <c r="OE71" s="69"/>
      <c r="OF71" s="69"/>
      <c r="OG71" s="69"/>
      <c r="OH71" s="69"/>
      <c r="OI71" s="69"/>
      <c r="OJ71" s="69"/>
      <c r="OK71" s="69"/>
      <c r="OL71" s="69"/>
      <c r="OM71" s="69"/>
      <c r="ON71" s="69"/>
      <c r="OO71" s="69"/>
      <c r="OP71" s="69"/>
      <c r="OQ71" s="69"/>
      <c r="OR71" s="69"/>
      <c r="OS71" s="69"/>
      <c r="OT71" s="69"/>
      <c r="OU71" s="69"/>
      <c r="OV71" s="69"/>
      <c r="OW71" s="69"/>
      <c r="OX71" s="69"/>
      <c r="OY71" s="69"/>
      <c r="OZ71" s="69"/>
      <c r="PA71" s="69"/>
      <c r="PB71" s="69"/>
      <c r="PC71" s="69"/>
      <c r="PD71" s="69"/>
      <c r="PE71" s="69"/>
      <c r="PF71" s="69"/>
      <c r="PG71" s="69"/>
      <c r="PH71" s="69"/>
      <c r="PI71" s="69"/>
      <c r="PJ71" s="69"/>
      <c r="PK71" s="69"/>
      <c r="PL71" s="69"/>
      <c r="PM71" s="69"/>
      <c r="PN71" s="69"/>
      <c r="PO71" s="69"/>
      <c r="PP71" s="69"/>
      <c r="PQ71" s="69"/>
      <c r="PR71" s="69"/>
      <c r="PS71" s="69"/>
      <c r="PT71" s="69"/>
      <c r="PU71" s="69"/>
      <c r="PV71" s="69"/>
      <c r="PW71" s="69"/>
      <c r="PX71" s="69"/>
      <c r="PY71" s="69"/>
      <c r="PZ71" s="69"/>
      <c r="QA71" s="69"/>
      <c r="QB71" s="69"/>
      <c r="QC71" s="69"/>
      <c r="QD71" s="69"/>
      <c r="QE71" s="69"/>
      <c r="QF71" s="69"/>
      <c r="QG71" s="69"/>
      <c r="QH71" s="69"/>
      <c r="QI71" s="69"/>
      <c r="QJ71" s="69"/>
      <c r="QK71" s="69"/>
      <c r="QL71" s="69"/>
      <c r="QM71" s="69"/>
      <c r="QN71" s="69"/>
      <c r="QO71" s="69"/>
      <c r="QP71" s="69"/>
      <c r="QQ71" s="69"/>
      <c r="QR71" s="69"/>
      <c r="QS71" s="69"/>
      <c r="QT71" s="69"/>
      <c r="QU71" s="69"/>
      <c r="QV71" s="69"/>
      <c r="QW71" s="69"/>
      <c r="QX71" s="69"/>
      <c r="QY71" s="69"/>
      <c r="QZ71" s="69"/>
      <c r="RA71" s="69"/>
      <c r="RB71" s="69"/>
      <c r="RC71" s="69"/>
      <c r="RD71" s="69"/>
      <c r="RE71" s="69"/>
      <c r="RF71" s="69"/>
      <c r="RG71" s="69"/>
      <c r="RH71" s="69"/>
      <c r="RI71" s="69"/>
      <c r="RJ71" s="69"/>
      <c r="RK71" s="69"/>
      <c r="RL71" s="69"/>
      <c r="RM71" s="69"/>
      <c r="RN71" s="69"/>
      <c r="RO71" s="69"/>
      <c r="RP71" s="69"/>
      <c r="RQ71" s="69"/>
      <c r="RR71" s="69"/>
      <c r="RS71" s="69"/>
      <c r="RT71" s="69"/>
      <c r="RU71" s="69"/>
      <c r="RV71" s="69"/>
      <c r="RW71" s="69"/>
      <c r="RX71" s="69"/>
      <c r="RY71" s="69"/>
      <c r="RZ71" s="69"/>
      <c r="SA71" s="69"/>
      <c r="SB71" s="69"/>
      <c r="SC71" s="69"/>
      <c r="SD71" s="69"/>
      <c r="SE71" s="69"/>
      <c r="SF71" s="69"/>
      <c r="SG71" s="69"/>
      <c r="SH71" s="69"/>
      <c r="SI71" s="69"/>
      <c r="SJ71" s="69"/>
      <c r="SK71" s="69"/>
      <c r="SL71" s="69"/>
      <c r="SM71" s="69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69"/>
      <c r="TB71" s="69"/>
      <c r="TC71" s="69"/>
      <c r="TD71" s="69"/>
      <c r="TE71" s="69"/>
      <c r="TF71" s="69"/>
      <c r="TG71" s="69"/>
      <c r="TH71" s="69"/>
      <c r="TI71" s="69"/>
      <c r="TJ71" s="69"/>
      <c r="TK71" s="69"/>
      <c r="TL71" s="69"/>
      <c r="TM71" s="69"/>
      <c r="TN71" s="69"/>
      <c r="TO71" s="69"/>
      <c r="TP71" s="69"/>
      <c r="TQ71" s="69"/>
      <c r="TR71" s="69"/>
      <c r="TS71" s="69"/>
      <c r="TT71" s="69"/>
      <c r="TU71" s="69"/>
      <c r="TV71" s="69"/>
      <c r="TW71" s="69"/>
      <c r="TX71" s="69"/>
      <c r="TY71" s="69"/>
      <c r="TZ71" s="69"/>
      <c r="UA71" s="69"/>
      <c r="UB71" s="69"/>
      <c r="UC71" s="69"/>
      <c r="UD71" s="69"/>
      <c r="UE71" s="69"/>
      <c r="UF71" s="69"/>
      <c r="UG71" s="69"/>
      <c r="UH71" s="69"/>
      <c r="UI71" s="69"/>
      <c r="UJ71" s="69"/>
      <c r="UK71" s="69"/>
      <c r="UL71" s="69"/>
      <c r="UM71" s="69"/>
      <c r="UN71" s="69"/>
      <c r="UO71" s="69"/>
      <c r="UP71" s="69"/>
      <c r="UQ71" s="69"/>
      <c r="UR71" s="69"/>
      <c r="US71" s="69"/>
      <c r="UT71" s="69"/>
      <c r="UU71" s="69"/>
      <c r="UV71" s="69"/>
      <c r="UW71" s="69"/>
      <c r="UX71" s="69"/>
      <c r="UY71" s="69"/>
      <c r="UZ71" s="69"/>
      <c r="VA71" s="69"/>
      <c r="VB71" s="69"/>
      <c r="VC71" s="69"/>
      <c r="VD71" s="69"/>
      <c r="VE71" s="69"/>
      <c r="VF71" s="69"/>
      <c r="VG71" s="69"/>
      <c r="VH71" s="69"/>
      <c r="VI71" s="69"/>
      <c r="VJ71" s="69"/>
      <c r="VK71" s="69"/>
      <c r="VL71" s="69"/>
      <c r="VM71" s="69"/>
      <c r="VN71" s="69"/>
      <c r="VO71" s="69"/>
      <c r="VP71" s="69"/>
      <c r="VQ71" s="69"/>
      <c r="VR71" s="69"/>
      <c r="VS71" s="69"/>
      <c r="VT71" s="69"/>
      <c r="VU71" s="69"/>
      <c r="VV71" s="69"/>
      <c r="VW71" s="69"/>
      <c r="VX71" s="69"/>
      <c r="VY71" s="69"/>
      <c r="VZ71" s="69"/>
      <c r="WA71" s="69"/>
      <c r="WB71" s="69"/>
      <c r="WC71" s="69"/>
      <c r="WD71" s="69"/>
      <c r="WE71" s="69"/>
      <c r="WF71" s="69"/>
      <c r="WG71" s="69"/>
      <c r="WH71" s="69"/>
      <c r="WI71" s="69"/>
      <c r="WJ71" s="69"/>
      <c r="WK71" s="69"/>
      <c r="WL71" s="69"/>
      <c r="WM71" s="69"/>
      <c r="WN71" s="69"/>
      <c r="WO71" s="69"/>
      <c r="WP71" s="69"/>
      <c r="WQ71" s="69"/>
      <c r="WR71" s="69"/>
      <c r="WS71" s="69"/>
      <c r="WT71" s="69"/>
      <c r="WU71" s="69"/>
      <c r="WV71" s="69"/>
      <c r="WW71" s="69"/>
      <c r="WX71" s="69"/>
      <c r="WY71" s="69"/>
      <c r="WZ71" s="69"/>
      <c r="XA71" s="69"/>
      <c r="XB71" s="69"/>
      <c r="XC71" s="69"/>
      <c r="XD71" s="69"/>
      <c r="XE71" s="69"/>
      <c r="XF71" s="69"/>
      <c r="XG71" s="69"/>
      <c r="XH71" s="69"/>
      <c r="XI71" s="69"/>
      <c r="XJ71" s="69"/>
      <c r="XK71" s="69"/>
      <c r="XL71" s="69"/>
      <c r="XM71" s="69"/>
      <c r="XN71" s="69"/>
      <c r="XO71" s="69"/>
      <c r="XP71" s="69"/>
      <c r="XQ71" s="69"/>
      <c r="XR71" s="69"/>
      <c r="XS71" s="69"/>
      <c r="XT71" s="69"/>
      <c r="XU71" s="69"/>
      <c r="XV71" s="69"/>
      <c r="XW71" s="69"/>
      <c r="XX71" s="69"/>
      <c r="XY71" s="69"/>
      <c r="XZ71" s="69"/>
      <c r="YA71" s="69"/>
      <c r="YB71" s="69"/>
      <c r="YC71" s="69"/>
      <c r="YD71" s="69"/>
      <c r="YE71" s="69"/>
      <c r="YF71" s="69"/>
      <c r="YG71" s="69"/>
      <c r="YH71" s="69"/>
      <c r="YI71" s="69"/>
      <c r="YJ71" s="69"/>
      <c r="YK71" s="69"/>
      <c r="YL71" s="69"/>
      <c r="YM71" s="69"/>
      <c r="YN71" s="69"/>
      <c r="YO71" s="69"/>
      <c r="YP71" s="69"/>
      <c r="YQ71" s="69"/>
      <c r="YR71" s="69"/>
      <c r="YS71" s="69"/>
      <c r="YT71" s="69"/>
      <c r="YU71" s="69"/>
      <c r="YV71" s="69"/>
      <c r="YW71" s="69"/>
      <c r="YX71" s="69"/>
      <c r="YY71" s="69"/>
      <c r="YZ71" s="69"/>
      <c r="ZA71" s="69"/>
      <c r="ZB71" s="69"/>
      <c r="ZC71" s="69"/>
      <c r="ZD71" s="69"/>
      <c r="ZE71" s="69"/>
      <c r="ZF71" s="69"/>
      <c r="ZG71" s="69"/>
      <c r="ZH71" s="69"/>
      <c r="ZI71" s="69"/>
      <c r="ZJ71" s="69"/>
      <c r="ZK71" s="69"/>
      <c r="ZL71" s="69"/>
      <c r="ZM71" s="69"/>
      <c r="ZN71" s="69"/>
      <c r="ZO71" s="69"/>
      <c r="ZP71" s="69"/>
      <c r="ZQ71" s="69"/>
      <c r="ZR71" s="69"/>
      <c r="ZS71" s="69"/>
      <c r="ZT71" s="69"/>
      <c r="ZU71" s="69"/>
      <c r="ZV71" s="69"/>
      <c r="ZW71" s="69"/>
      <c r="ZX71" s="69"/>
      <c r="ZY71" s="69"/>
      <c r="ZZ71" s="69"/>
      <c r="AAA71" s="69"/>
      <c r="AAB71" s="69"/>
      <c r="AAC71" s="69"/>
      <c r="AAD71" s="69"/>
      <c r="AAE71" s="69"/>
      <c r="AAF71" s="69"/>
      <c r="AAG71" s="69"/>
      <c r="AAH71" s="69"/>
      <c r="AAI71" s="69"/>
      <c r="AAJ71" s="69"/>
      <c r="AAK71" s="69"/>
      <c r="AAL71" s="69"/>
      <c r="AAM71" s="69"/>
      <c r="AAN71" s="69"/>
      <c r="AAO71" s="69"/>
      <c r="AAP71" s="69"/>
      <c r="AAQ71" s="69"/>
      <c r="AAR71" s="69"/>
      <c r="AAS71" s="69"/>
      <c r="AAT71" s="69"/>
      <c r="AAU71" s="69"/>
      <c r="AAV71" s="69"/>
      <c r="AAW71" s="69"/>
      <c r="AAX71" s="69"/>
      <c r="AAY71" s="69"/>
      <c r="AAZ71" s="69"/>
      <c r="ABA71" s="69"/>
      <c r="ABB71" s="69"/>
      <c r="ABC71" s="69"/>
      <c r="ABD71" s="69"/>
      <c r="ABE71" s="69"/>
      <c r="ABF71" s="69"/>
      <c r="ABG71" s="69"/>
      <c r="ABH71" s="69"/>
      <c r="ABI71" s="69"/>
      <c r="ABJ71" s="69"/>
      <c r="ABK71" s="69"/>
      <c r="ABL71" s="69"/>
      <c r="ABM71" s="69"/>
      <c r="ABN71" s="69"/>
      <c r="ABO71" s="69"/>
      <c r="ABP71" s="69"/>
      <c r="ABQ71" s="69"/>
      <c r="ABR71" s="69"/>
      <c r="ABS71" s="69"/>
      <c r="ABT71" s="69"/>
    </row>
    <row r="72" spans="1:748" ht="14.45" customHeight="1">
      <c r="A72" s="28" t="s">
        <v>93</v>
      </c>
      <c r="B72" s="30" t="s">
        <v>64</v>
      </c>
      <c r="C72" s="30" t="s">
        <v>88</v>
      </c>
      <c r="D72" s="30" t="s">
        <v>23</v>
      </c>
      <c r="E72" s="31">
        <v>4443</v>
      </c>
      <c r="F72" s="31">
        <v>0</v>
      </c>
      <c r="G72" s="32">
        <v>140</v>
      </c>
      <c r="H72" s="30">
        <v>5</v>
      </c>
      <c r="I72" s="30">
        <v>32</v>
      </c>
      <c r="J72" s="30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68">
        <f t="shared" ref="P72:P78" si="10">SUM(K72:O72)</f>
        <v>0</v>
      </c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  <c r="IV72" s="69"/>
      <c r="IW72" s="69"/>
      <c r="IX72" s="69"/>
      <c r="IY72" s="69"/>
      <c r="IZ72" s="69"/>
      <c r="JA72" s="69"/>
      <c r="JB72" s="69"/>
      <c r="JC72" s="69"/>
      <c r="JD72" s="69"/>
      <c r="JE72" s="69"/>
      <c r="JF72" s="69"/>
      <c r="JG72" s="69"/>
      <c r="JH72" s="69"/>
      <c r="JI72" s="69"/>
      <c r="JJ72" s="69"/>
      <c r="JK72" s="69"/>
      <c r="JL72" s="69"/>
      <c r="JM72" s="69"/>
      <c r="JN72" s="69"/>
      <c r="JO72" s="69"/>
      <c r="JP72" s="69"/>
      <c r="JQ72" s="69"/>
      <c r="JR72" s="69"/>
      <c r="JS72" s="69"/>
      <c r="JT72" s="69"/>
      <c r="JU72" s="69"/>
      <c r="JV72" s="69"/>
      <c r="JW72" s="69"/>
      <c r="JX72" s="69"/>
      <c r="JY72" s="69"/>
      <c r="JZ72" s="69"/>
      <c r="KA72" s="69"/>
      <c r="KB72" s="69"/>
      <c r="KC72" s="69"/>
      <c r="KD72" s="69"/>
      <c r="KE72" s="69"/>
      <c r="KF72" s="69"/>
      <c r="KG72" s="69"/>
      <c r="KH72" s="69"/>
      <c r="KI72" s="69"/>
      <c r="KJ72" s="69"/>
      <c r="KK72" s="69"/>
      <c r="KL72" s="69"/>
      <c r="KM72" s="69"/>
      <c r="KN72" s="69"/>
      <c r="KO72" s="69"/>
      <c r="KP72" s="69"/>
      <c r="KQ72" s="69"/>
      <c r="KR72" s="69"/>
      <c r="KS72" s="69"/>
      <c r="KT72" s="69"/>
      <c r="KU72" s="69"/>
      <c r="KV72" s="69"/>
      <c r="KW72" s="69"/>
      <c r="KX72" s="69"/>
      <c r="KY72" s="69"/>
      <c r="KZ72" s="69"/>
      <c r="LA72" s="69"/>
      <c r="LB72" s="69"/>
      <c r="LC72" s="69"/>
      <c r="LD72" s="69"/>
      <c r="LE72" s="69"/>
      <c r="LF72" s="69"/>
      <c r="LG72" s="69"/>
      <c r="LH72" s="69"/>
      <c r="LI72" s="69"/>
      <c r="LJ72" s="69"/>
      <c r="LK72" s="69"/>
      <c r="LL72" s="69"/>
      <c r="LM72" s="69"/>
      <c r="LN72" s="69"/>
      <c r="LO72" s="69"/>
      <c r="LP72" s="69"/>
      <c r="LQ72" s="69"/>
      <c r="LR72" s="69"/>
      <c r="LS72" s="69"/>
      <c r="LT72" s="69"/>
      <c r="LU72" s="69"/>
      <c r="LV72" s="69"/>
      <c r="LW72" s="69"/>
      <c r="LX72" s="69"/>
      <c r="LY72" s="69"/>
      <c r="LZ72" s="69"/>
      <c r="MA72" s="69"/>
      <c r="MB72" s="69"/>
      <c r="MC72" s="69"/>
      <c r="MD72" s="69"/>
      <c r="ME72" s="69"/>
      <c r="MF72" s="69"/>
      <c r="MG72" s="69"/>
      <c r="MH72" s="69"/>
      <c r="MI72" s="69"/>
      <c r="MJ72" s="69"/>
      <c r="MK72" s="69"/>
      <c r="ML72" s="69"/>
      <c r="MM72" s="69"/>
      <c r="MN72" s="69"/>
      <c r="MO72" s="69"/>
      <c r="MP72" s="69"/>
      <c r="MQ72" s="69"/>
      <c r="MR72" s="69"/>
      <c r="MS72" s="69"/>
      <c r="MT72" s="69"/>
      <c r="MU72" s="69"/>
      <c r="MV72" s="69"/>
      <c r="MW72" s="69"/>
      <c r="MX72" s="69"/>
      <c r="MY72" s="69"/>
      <c r="MZ72" s="69"/>
      <c r="NA72" s="69"/>
      <c r="NB72" s="69"/>
      <c r="NC72" s="69"/>
      <c r="ND72" s="69"/>
      <c r="NE72" s="69"/>
      <c r="NF72" s="69"/>
      <c r="NG72" s="69"/>
      <c r="NH72" s="69"/>
      <c r="NI72" s="69"/>
      <c r="NJ72" s="69"/>
      <c r="NK72" s="69"/>
      <c r="NL72" s="69"/>
      <c r="NM72" s="69"/>
      <c r="NN72" s="69"/>
      <c r="NO72" s="69"/>
      <c r="NP72" s="69"/>
      <c r="NQ72" s="69"/>
      <c r="NR72" s="69"/>
      <c r="NS72" s="69"/>
      <c r="NT72" s="69"/>
      <c r="NU72" s="69"/>
      <c r="NV72" s="69"/>
      <c r="NW72" s="69"/>
      <c r="NX72" s="69"/>
      <c r="NY72" s="69"/>
      <c r="NZ72" s="69"/>
      <c r="OA72" s="69"/>
      <c r="OB72" s="69"/>
      <c r="OC72" s="69"/>
      <c r="OD72" s="69"/>
      <c r="OE72" s="69"/>
      <c r="OF72" s="69"/>
      <c r="OG72" s="69"/>
      <c r="OH72" s="69"/>
      <c r="OI72" s="69"/>
      <c r="OJ72" s="69"/>
      <c r="OK72" s="69"/>
      <c r="OL72" s="69"/>
      <c r="OM72" s="69"/>
      <c r="ON72" s="69"/>
      <c r="OO72" s="69"/>
      <c r="OP72" s="69"/>
      <c r="OQ72" s="69"/>
      <c r="OR72" s="69"/>
      <c r="OS72" s="69"/>
      <c r="OT72" s="69"/>
      <c r="OU72" s="69"/>
      <c r="OV72" s="69"/>
      <c r="OW72" s="69"/>
      <c r="OX72" s="69"/>
      <c r="OY72" s="69"/>
      <c r="OZ72" s="69"/>
      <c r="PA72" s="69"/>
      <c r="PB72" s="69"/>
      <c r="PC72" s="69"/>
      <c r="PD72" s="69"/>
      <c r="PE72" s="69"/>
      <c r="PF72" s="69"/>
      <c r="PG72" s="69"/>
      <c r="PH72" s="69"/>
      <c r="PI72" s="69"/>
      <c r="PJ72" s="69"/>
      <c r="PK72" s="69"/>
      <c r="PL72" s="69"/>
      <c r="PM72" s="69"/>
      <c r="PN72" s="69"/>
      <c r="PO72" s="69"/>
      <c r="PP72" s="69"/>
      <c r="PQ72" s="69"/>
      <c r="PR72" s="69"/>
      <c r="PS72" s="69"/>
      <c r="PT72" s="69"/>
      <c r="PU72" s="69"/>
      <c r="PV72" s="69"/>
      <c r="PW72" s="69"/>
      <c r="PX72" s="69"/>
      <c r="PY72" s="69"/>
      <c r="PZ72" s="69"/>
      <c r="QA72" s="69"/>
      <c r="QB72" s="69"/>
      <c r="QC72" s="69"/>
      <c r="QD72" s="69"/>
      <c r="QE72" s="69"/>
      <c r="QF72" s="69"/>
      <c r="QG72" s="69"/>
      <c r="QH72" s="69"/>
      <c r="QI72" s="69"/>
      <c r="QJ72" s="69"/>
      <c r="QK72" s="69"/>
      <c r="QL72" s="69"/>
      <c r="QM72" s="69"/>
      <c r="QN72" s="69"/>
      <c r="QO72" s="69"/>
      <c r="QP72" s="69"/>
      <c r="QQ72" s="69"/>
      <c r="QR72" s="69"/>
      <c r="QS72" s="69"/>
      <c r="QT72" s="69"/>
      <c r="QU72" s="69"/>
      <c r="QV72" s="69"/>
      <c r="QW72" s="69"/>
      <c r="QX72" s="69"/>
      <c r="QY72" s="69"/>
      <c r="QZ72" s="69"/>
      <c r="RA72" s="69"/>
      <c r="RB72" s="69"/>
      <c r="RC72" s="69"/>
      <c r="RD72" s="69"/>
      <c r="RE72" s="69"/>
      <c r="RF72" s="69"/>
      <c r="RG72" s="69"/>
      <c r="RH72" s="69"/>
      <c r="RI72" s="69"/>
      <c r="RJ72" s="69"/>
      <c r="RK72" s="69"/>
      <c r="RL72" s="69"/>
      <c r="RM72" s="69"/>
      <c r="RN72" s="69"/>
      <c r="RO72" s="69"/>
      <c r="RP72" s="69"/>
      <c r="RQ72" s="69"/>
      <c r="RR72" s="69"/>
      <c r="RS72" s="69"/>
      <c r="RT72" s="69"/>
      <c r="RU72" s="69"/>
      <c r="RV72" s="69"/>
      <c r="RW72" s="69"/>
      <c r="RX72" s="69"/>
      <c r="RY72" s="69"/>
      <c r="RZ72" s="69"/>
      <c r="SA72" s="69"/>
      <c r="SB72" s="69"/>
      <c r="SC72" s="69"/>
      <c r="SD72" s="69"/>
      <c r="SE72" s="69"/>
      <c r="SF72" s="69"/>
      <c r="SG72" s="69"/>
      <c r="SH72" s="69"/>
      <c r="SI72" s="69"/>
      <c r="SJ72" s="69"/>
      <c r="SK72" s="69"/>
      <c r="SL72" s="69"/>
      <c r="SM72" s="69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69"/>
      <c r="TB72" s="69"/>
      <c r="TC72" s="69"/>
      <c r="TD72" s="69"/>
      <c r="TE72" s="69"/>
      <c r="TF72" s="69"/>
      <c r="TG72" s="69"/>
      <c r="TH72" s="69"/>
      <c r="TI72" s="69"/>
      <c r="TJ72" s="69"/>
      <c r="TK72" s="69"/>
      <c r="TL72" s="69"/>
      <c r="TM72" s="69"/>
      <c r="TN72" s="69"/>
      <c r="TO72" s="69"/>
      <c r="TP72" s="69"/>
      <c r="TQ72" s="69"/>
      <c r="TR72" s="69"/>
      <c r="TS72" s="69"/>
      <c r="TT72" s="69"/>
      <c r="TU72" s="69"/>
      <c r="TV72" s="69"/>
      <c r="TW72" s="69"/>
      <c r="TX72" s="69"/>
      <c r="TY72" s="69"/>
      <c r="TZ72" s="69"/>
      <c r="UA72" s="69"/>
      <c r="UB72" s="69"/>
      <c r="UC72" s="69"/>
      <c r="UD72" s="69"/>
      <c r="UE72" s="69"/>
      <c r="UF72" s="69"/>
      <c r="UG72" s="69"/>
      <c r="UH72" s="69"/>
      <c r="UI72" s="69"/>
      <c r="UJ72" s="69"/>
      <c r="UK72" s="69"/>
      <c r="UL72" s="69"/>
      <c r="UM72" s="69"/>
      <c r="UN72" s="69"/>
      <c r="UO72" s="69"/>
      <c r="UP72" s="69"/>
      <c r="UQ72" s="69"/>
      <c r="UR72" s="69"/>
      <c r="US72" s="69"/>
      <c r="UT72" s="69"/>
      <c r="UU72" s="69"/>
      <c r="UV72" s="69"/>
      <c r="UW72" s="69"/>
      <c r="UX72" s="69"/>
      <c r="UY72" s="69"/>
      <c r="UZ72" s="69"/>
      <c r="VA72" s="69"/>
      <c r="VB72" s="69"/>
      <c r="VC72" s="69"/>
      <c r="VD72" s="69"/>
      <c r="VE72" s="69"/>
      <c r="VF72" s="69"/>
      <c r="VG72" s="69"/>
      <c r="VH72" s="69"/>
      <c r="VI72" s="69"/>
      <c r="VJ72" s="69"/>
      <c r="VK72" s="69"/>
      <c r="VL72" s="69"/>
      <c r="VM72" s="69"/>
      <c r="VN72" s="69"/>
      <c r="VO72" s="69"/>
      <c r="VP72" s="69"/>
      <c r="VQ72" s="69"/>
      <c r="VR72" s="69"/>
      <c r="VS72" s="69"/>
      <c r="VT72" s="69"/>
      <c r="VU72" s="69"/>
      <c r="VV72" s="69"/>
      <c r="VW72" s="69"/>
      <c r="VX72" s="69"/>
      <c r="VY72" s="69"/>
      <c r="VZ72" s="69"/>
      <c r="WA72" s="69"/>
      <c r="WB72" s="69"/>
      <c r="WC72" s="69"/>
      <c r="WD72" s="69"/>
      <c r="WE72" s="69"/>
      <c r="WF72" s="69"/>
      <c r="WG72" s="69"/>
      <c r="WH72" s="69"/>
      <c r="WI72" s="69"/>
      <c r="WJ72" s="69"/>
      <c r="WK72" s="69"/>
      <c r="WL72" s="69"/>
      <c r="WM72" s="69"/>
      <c r="WN72" s="69"/>
      <c r="WO72" s="69"/>
      <c r="WP72" s="69"/>
      <c r="WQ72" s="69"/>
      <c r="WR72" s="69"/>
      <c r="WS72" s="69"/>
      <c r="WT72" s="69"/>
      <c r="WU72" s="69"/>
      <c r="WV72" s="69"/>
      <c r="WW72" s="69"/>
      <c r="WX72" s="69"/>
      <c r="WY72" s="69"/>
      <c r="WZ72" s="69"/>
      <c r="XA72" s="69"/>
      <c r="XB72" s="69"/>
      <c r="XC72" s="69"/>
      <c r="XD72" s="69"/>
      <c r="XE72" s="69"/>
      <c r="XF72" s="69"/>
      <c r="XG72" s="69"/>
      <c r="XH72" s="69"/>
      <c r="XI72" s="69"/>
      <c r="XJ72" s="69"/>
      <c r="XK72" s="69"/>
      <c r="XL72" s="69"/>
      <c r="XM72" s="69"/>
      <c r="XN72" s="69"/>
      <c r="XO72" s="69"/>
      <c r="XP72" s="69"/>
      <c r="XQ72" s="69"/>
      <c r="XR72" s="69"/>
      <c r="XS72" s="69"/>
      <c r="XT72" s="69"/>
      <c r="XU72" s="69"/>
      <c r="XV72" s="69"/>
      <c r="XW72" s="69"/>
      <c r="XX72" s="69"/>
      <c r="XY72" s="69"/>
      <c r="XZ72" s="69"/>
      <c r="YA72" s="69"/>
      <c r="YB72" s="69"/>
      <c r="YC72" s="69"/>
      <c r="YD72" s="69"/>
      <c r="YE72" s="69"/>
      <c r="YF72" s="69"/>
      <c r="YG72" s="69"/>
      <c r="YH72" s="69"/>
      <c r="YI72" s="69"/>
      <c r="YJ72" s="69"/>
      <c r="YK72" s="69"/>
      <c r="YL72" s="69"/>
      <c r="YM72" s="69"/>
      <c r="YN72" s="69"/>
      <c r="YO72" s="69"/>
      <c r="YP72" s="69"/>
      <c r="YQ72" s="69"/>
      <c r="YR72" s="69"/>
      <c r="YS72" s="69"/>
      <c r="YT72" s="69"/>
      <c r="YU72" s="69"/>
      <c r="YV72" s="69"/>
      <c r="YW72" s="69"/>
      <c r="YX72" s="69"/>
      <c r="YY72" s="69"/>
      <c r="YZ72" s="69"/>
      <c r="ZA72" s="69"/>
      <c r="ZB72" s="69"/>
      <c r="ZC72" s="69"/>
      <c r="ZD72" s="69"/>
      <c r="ZE72" s="69"/>
      <c r="ZF72" s="69"/>
      <c r="ZG72" s="69"/>
      <c r="ZH72" s="69"/>
      <c r="ZI72" s="69"/>
      <c r="ZJ72" s="69"/>
      <c r="ZK72" s="69"/>
      <c r="ZL72" s="69"/>
      <c r="ZM72" s="69"/>
      <c r="ZN72" s="69"/>
      <c r="ZO72" s="69"/>
      <c r="ZP72" s="69"/>
      <c r="ZQ72" s="69"/>
      <c r="ZR72" s="69"/>
      <c r="ZS72" s="69"/>
      <c r="ZT72" s="69"/>
      <c r="ZU72" s="69"/>
      <c r="ZV72" s="69"/>
      <c r="ZW72" s="69"/>
      <c r="ZX72" s="69"/>
      <c r="ZY72" s="69"/>
      <c r="ZZ72" s="69"/>
      <c r="AAA72" s="69"/>
      <c r="AAB72" s="69"/>
      <c r="AAC72" s="69"/>
      <c r="AAD72" s="69"/>
      <c r="AAE72" s="69"/>
      <c r="AAF72" s="69"/>
      <c r="AAG72" s="69"/>
      <c r="AAH72" s="69"/>
      <c r="AAI72" s="69"/>
      <c r="AAJ72" s="69"/>
      <c r="AAK72" s="69"/>
      <c r="AAL72" s="69"/>
      <c r="AAM72" s="69"/>
      <c r="AAN72" s="69"/>
      <c r="AAO72" s="69"/>
      <c r="AAP72" s="69"/>
      <c r="AAQ72" s="69"/>
      <c r="AAR72" s="69"/>
      <c r="AAS72" s="69"/>
      <c r="AAT72" s="69"/>
      <c r="AAU72" s="69"/>
      <c r="AAV72" s="69"/>
      <c r="AAW72" s="69"/>
      <c r="AAX72" s="69"/>
      <c r="AAY72" s="69"/>
      <c r="AAZ72" s="69"/>
      <c r="ABA72" s="69"/>
      <c r="ABB72" s="69"/>
      <c r="ABC72" s="69"/>
      <c r="ABD72" s="69"/>
      <c r="ABE72" s="69"/>
      <c r="ABF72" s="69"/>
      <c r="ABG72" s="69"/>
      <c r="ABH72" s="69"/>
      <c r="ABI72" s="69"/>
      <c r="ABJ72" s="69"/>
      <c r="ABK72" s="69"/>
      <c r="ABL72" s="69"/>
      <c r="ABM72" s="69"/>
      <c r="ABN72" s="69"/>
      <c r="ABO72" s="69"/>
      <c r="ABP72" s="69"/>
      <c r="ABQ72" s="69"/>
      <c r="ABR72" s="69"/>
      <c r="ABS72" s="69"/>
      <c r="ABT72" s="69"/>
    </row>
    <row r="73" spans="1:748" ht="14.45" customHeight="1">
      <c r="A73" s="28" t="s">
        <v>94</v>
      </c>
      <c r="B73" s="30" t="s">
        <v>64</v>
      </c>
      <c r="C73" s="30" t="s">
        <v>88</v>
      </c>
      <c r="D73" s="30" t="s">
        <v>23</v>
      </c>
      <c r="E73" s="31">
        <v>1066</v>
      </c>
      <c r="F73" s="31">
        <v>0</v>
      </c>
      <c r="G73" s="32">
        <v>50</v>
      </c>
      <c r="H73" s="30">
        <v>0</v>
      </c>
      <c r="I73" s="30">
        <v>50</v>
      </c>
      <c r="J73" s="30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68">
        <f t="shared" si="10"/>
        <v>0</v>
      </c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  <c r="IV73" s="69"/>
      <c r="IW73" s="69"/>
      <c r="IX73" s="69"/>
      <c r="IY73" s="69"/>
      <c r="IZ73" s="69"/>
      <c r="JA73" s="69"/>
      <c r="JB73" s="69"/>
      <c r="JC73" s="69"/>
      <c r="JD73" s="69"/>
      <c r="JE73" s="69"/>
      <c r="JF73" s="69"/>
      <c r="JG73" s="69"/>
      <c r="JH73" s="69"/>
      <c r="JI73" s="69"/>
      <c r="JJ73" s="69"/>
      <c r="JK73" s="69"/>
      <c r="JL73" s="69"/>
      <c r="JM73" s="69"/>
      <c r="JN73" s="69"/>
      <c r="JO73" s="69"/>
      <c r="JP73" s="69"/>
      <c r="JQ73" s="69"/>
      <c r="JR73" s="69"/>
      <c r="JS73" s="69"/>
      <c r="JT73" s="69"/>
      <c r="JU73" s="69"/>
      <c r="JV73" s="69"/>
      <c r="JW73" s="69"/>
      <c r="JX73" s="69"/>
      <c r="JY73" s="69"/>
      <c r="JZ73" s="69"/>
      <c r="KA73" s="69"/>
      <c r="KB73" s="69"/>
      <c r="KC73" s="69"/>
      <c r="KD73" s="69"/>
      <c r="KE73" s="69"/>
      <c r="KF73" s="69"/>
      <c r="KG73" s="69"/>
      <c r="KH73" s="69"/>
      <c r="KI73" s="69"/>
      <c r="KJ73" s="69"/>
      <c r="KK73" s="69"/>
      <c r="KL73" s="69"/>
      <c r="KM73" s="69"/>
      <c r="KN73" s="69"/>
      <c r="KO73" s="69"/>
      <c r="KP73" s="69"/>
      <c r="KQ73" s="69"/>
      <c r="KR73" s="69"/>
      <c r="KS73" s="69"/>
      <c r="KT73" s="69"/>
      <c r="KU73" s="69"/>
      <c r="KV73" s="69"/>
      <c r="KW73" s="69"/>
      <c r="KX73" s="69"/>
      <c r="KY73" s="69"/>
      <c r="KZ73" s="69"/>
      <c r="LA73" s="69"/>
      <c r="LB73" s="69"/>
      <c r="LC73" s="69"/>
      <c r="LD73" s="69"/>
      <c r="LE73" s="69"/>
      <c r="LF73" s="69"/>
      <c r="LG73" s="69"/>
      <c r="LH73" s="69"/>
      <c r="LI73" s="69"/>
      <c r="LJ73" s="69"/>
      <c r="LK73" s="69"/>
      <c r="LL73" s="69"/>
      <c r="LM73" s="69"/>
      <c r="LN73" s="69"/>
      <c r="LO73" s="69"/>
      <c r="LP73" s="69"/>
      <c r="LQ73" s="69"/>
      <c r="LR73" s="69"/>
      <c r="LS73" s="69"/>
      <c r="LT73" s="69"/>
      <c r="LU73" s="69"/>
      <c r="LV73" s="69"/>
      <c r="LW73" s="69"/>
      <c r="LX73" s="69"/>
      <c r="LY73" s="69"/>
      <c r="LZ73" s="69"/>
      <c r="MA73" s="69"/>
      <c r="MB73" s="69"/>
      <c r="MC73" s="69"/>
      <c r="MD73" s="69"/>
      <c r="ME73" s="69"/>
      <c r="MF73" s="69"/>
      <c r="MG73" s="69"/>
      <c r="MH73" s="69"/>
      <c r="MI73" s="69"/>
      <c r="MJ73" s="69"/>
      <c r="MK73" s="69"/>
      <c r="ML73" s="69"/>
      <c r="MM73" s="69"/>
      <c r="MN73" s="69"/>
      <c r="MO73" s="69"/>
      <c r="MP73" s="69"/>
      <c r="MQ73" s="69"/>
      <c r="MR73" s="69"/>
      <c r="MS73" s="69"/>
      <c r="MT73" s="69"/>
      <c r="MU73" s="69"/>
      <c r="MV73" s="69"/>
      <c r="MW73" s="69"/>
      <c r="MX73" s="69"/>
      <c r="MY73" s="69"/>
      <c r="MZ73" s="69"/>
      <c r="NA73" s="69"/>
      <c r="NB73" s="69"/>
      <c r="NC73" s="69"/>
      <c r="ND73" s="69"/>
      <c r="NE73" s="69"/>
      <c r="NF73" s="69"/>
      <c r="NG73" s="69"/>
      <c r="NH73" s="69"/>
      <c r="NI73" s="69"/>
      <c r="NJ73" s="69"/>
      <c r="NK73" s="69"/>
      <c r="NL73" s="69"/>
      <c r="NM73" s="69"/>
      <c r="NN73" s="69"/>
      <c r="NO73" s="69"/>
      <c r="NP73" s="69"/>
      <c r="NQ73" s="69"/>
      <c r="NR73" s="69"/>
      <c r="NS73" s="69"/>
      <c r="NT73" s="69"/>
      <c r="NU73" s="69"/>
      <c r="NV73" s="69"/>
      <c r="NW73" s="69"/>
      <c r="NX73" s="69"/>
      <c r="NY73" s="69"/>
      <c r="NZ73" s="69"/>
      <c r="OA73" s="69"/>
      <c r="OB73" s="69"/>
      <c r="OC73" s="69"/>
      <c r="OD73" s="69"/>
      <c r="OE73" s="69"/>
      <c r="OF73" s="69"/>
      <c r="OG73" s="69"/>
      <c r="OH73" s="69"/>
      <c r="OI73" s="69"/>
      <c r="OJ73" s="69"/>
      <c r="OK73" s="69"/>
      <c r="OL73" s="69"/>
      <c r="OM73" s="69"/>
      <c r="ON73" s="69"/>
      <c r="OO73" s="69"/>
      <c r="OP73" s="69"/>
      <c r="OQ73" s="69"/>
      <c r="OR73" s="69"/>
      <c r="OS73" s="69"/>
      <c r="OT73" s="69"/>
      <c r="OU73" s="69"/>
      <c r="OV73" s="69"/>
      <c r="OW73" s="69"/>
      <c r="OX73" s="69"/>
      <c r="OY73" s="69"/>
      <c r="OZ73" s="69"/>
      <c r="PA73" s="69"/>
      <c r="PB73" s="69"/>
      <c r="PC73" s="69"/>
      <c r="PD73" s="69"/>
      <c r="PE73" s="69"/>
      <c r="PF73" s="69"/>
      <c r="PG73" s="69"/>
      <c r="PH73" s="69"/>
      <c r="PI73" s="69"/>
      <c r="PJ73" s="69"/>
      <c r="PK73" s="69"/>
      <c r="PL73" s="69"/>
      <c r="PM73" s="69"/>
      <c r="PN73" s="69"/>
      <c r="PO73" s="69"/>
      <c r="PP73" s="69"/>
      <c r="PQ73" s="69"/>
      <c r="PR73" s="69"/>
      <c r="PS73" s="69"/>
      <c r="PT73" s="69"/>
      <c r="PU73" s="69"/>
      <c r="PV73" s="69"/>
      <c r="PW73" s="69"/>
      <c r="PX73" s="69"/>
      <c r="PY73" s="69"/>
      <c r="PZ73" s="69"/>
      <c r="QA73" s="69"/>
      <c r="QB73" s="69"/>
      <c r="QC73" s="69"/>
      <c r="QD73" s="69"/>
      <c r="QE73" s="69"/>
      <c r="QF73" s="69"/>
      <c r="QG73" s="69"/>
      <c r="QH73" s="69"/>
      <c r="QI73" s="69"/>
      <c r="QJ73" s="69"/>
      <c r="QK73" s="69"/>
      <c r="QL73" s="69"/>
      <c r="QM73" s="69"/>
      <c r="QN73" s="69"/>
      <c r="QO73" s="69"/>
      <c r="QP73" s="69"/>
      <c r="QQ73" s="69"/>
      <c r="QR73" s="69"/>
      <c r="QS73" s="69"/>
      <c r="QT73" s="69"/>
      <c r="QU73" s="69"/>
      <c r="QV73" s="69"/>
      <c r="QW73" s="69"/>
      <c r="QX73" s="69"/>
      <c r="QY73" s="69"/>
      <c r="QZ73" s="69"/>
      <c r="RA73" s="69"/>
      <c r="RB73" s="69"/>
      <c r="RC73" s="69"/>
      <c r="RD73" s="69"/>
      <c r="RE73" s="69"/>
      <c r="RF73" s="69"/>
      <c r="RG73" s="69"/>
      <c r="RH73" s="69"/>
      <c r="RI73" s="69"/>
      <c r="RJ73" s="69"/>
      <c r="RK73" s="69"/>
      <c r="RL73" s="69"/>
      <c r="RM73" s="69"/>
      <c r="RN73" s="69"/>
      <c r="RO73" s="69"/>
      <c r="RP73" s="69"/>
      <c r="RQ73" s="69"/>
      <c r="RR73" s="69"/>
      <c r="RS73" s="69"/>
      <c r="RT73" s="69"/>
      <c r="RU73" s="69"/>
      <c r="RV73" s="69"/>
      <c r="RW73" s="69"/>
      <c r="RX73" s="69"/>
      <c r="RY73" s="69"/>
      <c r="RZ73" s="69"/>
      <c r="SA73" s="69"/>
      <c r="SB73" s="69"/>
      <c r="SC73" s="69"/>
      <c r="SD73" s="69"/>
      <c r="SE73" s="69"/>
      <c r="SF73" s="69"/>
      <c r="SG73" s="69"/>
      <c r="SH73" s="69"/>
      <c r="SI73" s="69"/>
      <c r="SJ73" s="69"/>
      <c r="SK73" s="69"/>
      <c r="SL73" s="69"/>
      <c r="SM73" s="69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69"/>
      <c r="TB73" s="69"/>
      <c r="TC73" s="69"/>
      <c r="TD73" s="69"/>
      <c r="TE73" s="69"/>
      <c r="TF73" s="69"/>
      <c r="TG73" s="69"/>
      <c r="TH73" s="69"/>
      <c r="TI73" s="69"/>
      <c r="TJ73" s="69"/>
      <c r="TK73" s="69"/>
      <c r="TL73" s="69"/>
      <c r="TM73" s="69"/>
      <c r="TN73" s="69"/>
      <c r="TO73" s="69"/>
      <c r="TP73" s="69"/>
      <c r="TQ73" s="69"/>
      <c r="TR73" s="69"/>
      <c r="TS73" s="69"/>
      <c r="TT73" s="69"/>
      <c r="TU73" s="69"/>
      <c r="TV73" s="69"/>
      <c r="TW73" s="69"/>
      <c r="TX73" s="69"/>
      <c r="TY73" s="69"/>
      <c r="TZ73" s="69"/>
      <c r="UA73" s="69"/>
      <c r="UB73" s="69"/>
      <c r="UC73" s="69"/>
      <c r="UD73" s="69"/>
      <c r="UE73" s="69"/>
      <c r="UF73" s="69"/>
      <c r="UG73" s="69"/>
      <c r="UH73" s="69"/>
      <c r="UI73" s="69"/>
      <c r="UJ73" s="69"/>
      <c r="UK73" s="69"/>
      <c r="UL73" s="69"/>
      <c r="UM73" s="69"/>
      <c r="UN73" s="69"/>
      <c r="UO73" s="69"/>
      <c r="UP73" s="69"/>
      <c r="UQ73" s="69"/>
      <c r="UR73" s="69"/>
      <c r="US73" s="69"/>
      <c r="UT73" s="69"/>
      <c r="UU73" s="69"/>
      <c r="UV73" s="69"/>
      <c r="UW73" s="69"/>
      <c r="UX73" s="69"/>
      <c r="UY73" s="69"/>
      <c r="UZ73" s="69"/>
      <c r="VA73" s="69"/>
      <c r="VB73" s="69"/>
      <c r="VC73" s="69"/>
      <c r="VD73" s="69"/>
      <c r="VE73" s="69"/>
      <c r="VF73" s="69"/>
      <c r="VG73" s="69"/>
      <c r="VH73" s="69"/>
      <c r="VI73" s="69"/>
      <c r="VJ73" s="69"/>
      <c r="VK73" s="69"/>
      <c r="VL73" s="69"/>
      <c r="VM73" s="69"/>
      <c r="VN73" s="69"/>
      <c r="VO73" s="69"/>
      <c r="VP73" s="69"/>
      <c r="VQ73" s="69"/>
      <c r="VR73" s="69"/>
      <c r="VS73" s="69"/>
      <c r="VT73" s="69"/>
      <c r="VU73" s="69"/>
      <c r="VV73" s="69"/>
      <c r="VW73" s="69"/>
      <c r="VX73" s="69"/>
      <c r="VY73" s="69"/>
      <c r="VZ73" s="69"/>
      <c r="WA73" s="69"/>
      <c r="WB73" s="69"/>
      <c r="WC73" s="69"/>
      <c r="WD73" s="69"/>
      <c r="WE73" s="69"/>
      <c r="WF73" s="69"/>
      <c r="WG73" s="69"/>
      <c r="WH73" s="69"/>
      <c r="WI73" s="69"/>
      <c r="WJ73" s="69"/>
      <c r="WK73" s="69"/>
      <c r="WL73" s="69"/>
      <c r="WM73" s="69"/>
      <c r="WN73" s="69"/>
      <c r="WO73" s="69"/>
      <c r="WP73" s="69"/>
      <c r="WQ73" s="69"/>
      <c r="WR73" s="69"/>
      <c r="WS73" s="69"/>
      <c r="WT73" s="69"/>
      <c r="WU73" s="69"/>
      <c r="WV73" s="69"/>
      <c r="WW73" s="69"/>
      <c r="WX73" s="69"/>
      <c r="WY73" s="69"/>
      <c r="WZ73" s="69"/>
      <c r="XA73" s="69"/>
      <c r="XB73" s="69"/>
      <c r="XC73" s="69"/>
      <c r="XD73" s="69"/>
      <c r="XE73" s="69"/>
      <c r="XF73" s="69"/>
      <c r="XG73" s="69"/>
      <c r="XH73" s="69"/>
      <c r="XI73" s="69"/>
      <c r="XJ73" s="69"/>
      <c r="XK73" s="69"/>
      <c r="XL73" s="69"/>
      <c r="XM73" s="69"/>
      <c r="XN73" s="69"/>
      <c r="XO73" s="69"/>
      <c r="XP73" s="69"/>
      <c r="XQ73" s="69"/>
      <c r="XR73" s="69"/>
      <c r="XS73" s="69"/>
      <c r="XT73" s="69"/>
      <c r="XU73" s="69"/>
      <c r="XV73" s="69"/>
      <c r="XW73" s="69"/>
      <c r="XX73" s="69"/>
      <c r="XY73" s="69"/>
      <c r="XZ73" s="69"/>
      <c r="YA73" s="69"/>
      <c r="YB73" s="69"/>
      <c r="YC73" s="69"/>
      <c r="YD73" s="69"/>
      <c r="YE73" s="69"/>
      <c r="YF73" s="69"/>
      <c r="YG73" s="69"/>
      <c r="YH73" s="69"/>
      <c r="YI73" s="69"/>
      <c r="YJ73" s="69"/>
      <c r="YK73" s="69"/>
      <c r="YL73" s="69"/>
      <c r="YM73" s="69"/>
      <c r="YN73" s="69"/>
      <c r="YO73" s="69"/>
      <c r="YP73" s="69"/>
      <c r="YQ73" s="69"/>
      <c r="YR73" s="69"/>
      <c r="YS73" s="69"/>
      <c r="YT73" s="69"/>
      <c r="YU73" s="69"/>
      <c r="YV73" s="69"/>
      <c r="YW73" s="69"/>
      <c r="YX73" s="69"/>
      <c r="YY73" s="69"/>
      <c r="YZ73" s="69"/>
      <c r="ZA73" s="69"/>
      <c r="ZB73" s="69"/>
      <c r="ZC73" s="69"/>
      <c r="ZD73" s="69"/>
      <c r="ZE73" s="69"/>
      <c r="ZF73" s="69"/>
      <c r="ZG73" s="69"/>
      <c r="ZH73" s="69"/>
      <c r="ZI73" s="69"/>
      <c r="ZJ73" s="69"/>
      <c r="ZK73" s="69"/>
      <c r="ZL73" s="69"/>
      <c r="ZM73" s="69"/>
      <c r="ZN73" s="69"/>
      <c r="ZO73" s="69"/>
      <c r="ZP73" s="69"/>
      <c r="ZQ73" s="69"/>
      <c r="ZR73" s="69"/>
      <c r="ZS73" s="69"/>
      <c r="ZT73" s="69"/>
      <c r="ZU73" s="69"/>
      <c r="ZV73" s="69"/>
      <c r="ZW73" s="69"/>
      <c r="ZX73" s="69"/>
      <c r="ZY73" s="69"/>
      <c r="ZZ73" s="69"/>
      <c r="AAA73" s="69"/>
      <c r="AAB73" s="69"/>
      <c r="AAC73" s="69"/>
      <c r="AAD73" s="69"/>
      <c r="AAE73" s="69"/>
      <c r="AAF73" s="69"/>
      <c r="AAG73" s="69"/>
      <c r="AAH73" s="69"/>
      <c r="AAI73" s="69"/>
      <c r="AAJ73" s="69"/>
      <c r="AAK73" s="69"/>
      <c r="AAL73" s="69"/>
      <c r="AAM73" s="69"/>
      <c r="AAN73" s="69"/>
      <c r="AAO73" s="69"/>
      <c r="AAP73" s="69"/>
      <c r="AAQ73" s="69"/>
      <c r="AAR73" s="69"/>
      <c r="AAS73" s="69"/>
      <c r="AAT73" s="69"/>
      <c r="AAU73" s="69"/>
      <c r="AAV73" s="69"/>
      <c r="AAW73" s="69"/>
      <c r="AAX73" s="69"/>
      <c r="AAY73" s="69"/>
      <c r="AAZ73" s="69"/>
      <c r="ABA73" s="69"/>
      <c r="ABB73" s="69"/>
      <c r="ABC73" s="69"/>
      <c r="ABD73" s="69"/>
      <c r="ABE73" s="69"/>
      <c r="ABF73" s="69"/>
      <c r="ABG73" s="69"/>
      <c r="ABH73" s="69"/>
      <c r="ABI73" s="69"/>
      <c r="ABJ73" s="69"/>
      <c r="ABK73" s="69"/>
      <c r="ABL73" s="69"/>
      <c r="ABM73" s="69"/>
      <c r="ABN73" s="69"/>
      <c r="ABO73" s="69"/>
      <c r="ABP73" s="69"/>
      <c r="ABQ73" s="69"/>
      <c r="ABR73" s="69"/>
      <c r="ABS73" s="69"/>
      <c r="ABT73" s="69"/>
    </row>
    <row r="74" spans="1:748" ht="14.45" customHeight="1">
      <c r="A74" s="28" t="s">
        <v>95</v>
      </c>
      <c r="B74" s="30" t="s">
        <v>64</v>
      </c>
      <c r="C74" s="30" t="s">
        <v>96</v>
      </c>
      <c r="D74" s="30" t="s">
        <v>23</v>
      </c>
      <c r="E74" s="31">
        <v>2310</v>
      </c>
      <c r="F74" s="31">
        <v>1000</v>
      </c>
      <c r="G74" s="32">
        <v>500</v>
      </c>
      <c r="H74" s="30">
        <v>500</v>
      </c>
      <c r="I74" s="30">
        <v>500</v>
      </c>
      <c r="J74" s="30">
        <v>850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68">
        <f t="shared" si="10"/>
        <v>0</v>
      </c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  <c r="IV74" s="69"/>
      <c r="IW74" s="69"/>
      <c r="IX74" s="69"/>
      <c r="IY74" s="69"/>
      <c r="IZ74" s="69"/>
      <c r="JA74" s="69"/>
      <c r="JB74" s="69"/>
      <c r="JC74" s="69"/>
      <c r="JD74" s="69"/>
      <c r="JE74" s="69"/>
      <c r="JF74" s="69"/>
      <c r="JG74" s="69"/>
      <c r="JH74" s="69"/>
      <c r="JI74" s="69"/>
      <c r="JJ74" s="69"/>
      <c r="JK74" s="69"/>
      <c r="JL74" s="69"/>
      <c r="JM74" s="69"/>
      <c r="JN74" s="69"/>
      <c r="JO74" s="69"/>
      <c r="JP74" s="69"/>
      <c r="JQ74" s="69"/>
      <c r="JR74" s="69"/>
      <c r="JS74" s="69"/>
      <c r="JT74" s="69"/>
      <c r="JU74" s="69"/>
      <c r="JV74" s="69"/>
      <c r="JW74" s="69"/>
      <c r="JX74" s="69"/>
      <c r="JY74" s="69"/>
      <c r="JZ74" s="69"/>
      <c r="KA74" s="69"/>
      <c r="KB74" s="69"/>
      <c r="KC74" s="69"/>
      <c r="KD74" s="69"/>
      <c r="KE74" s="69"/>
      <c r="KF74" s="69"/>
      <c r="KG74" s="69"/>
      <c r="KH74" s="69"/>
      <c r="KI74" s="69"/>
      <c r="KJ74" s="69"/>
      <c r="KK74" s="69"/>
      <c r="KL74" s="69"/>
      <c r="KM74" s="69"/>
      <c r="KN74" s="69"/>
      <c r="KO74" s="69"/>
      <c r="KP74" s="69"/>
      <c r="KQ74" s="69"/>
      <c r="KR74" s="69"/>
      <c r="KS74" s="69"/>
      <c r="KT74" s="69"/>
      <c r="KU74" s="69"/>
      <c r="KV74" s="69"/>
      <c r="KW74" s="69"/>
      <c r="KX74" s="69"/>
      <c r="KY74" s="69"/>
      <c r="KZ74" s="69"/>
      <c r="LA74" s="69"/>
      <c r="LB74" s="69"/>
      <c r="LC74" s="69"/>
      <c r="LD74" s="69"/>
      <c r="LE74" s="69"/>
      <c r="LF74" s="69"/>
      <c r="LG74" s="69"/>
      <c r="LH74" s="69"/>
      <c r="LI74" s="69"/>
      <c r="LJ74" s="69"/>
      <c r="LK74" s="69"/>
      <c r="LL74" s="69"/>
      <c r="LM74" s="69"/>
      <c r="LN74" s="69"/>
      <c r="LO74" s="69"/>
      <c r="LP74" s="69"/>
      <c r="LQ74" s="69"/>
      <c r="LR74" s="69"/>
      <c r="LS74" s="69"/>
      <c r="LT74" s="69"/>
      <c r="LU74" s="69"/>
      <c r="LV74" s="69"/>
      <c r="LW74" s="69"/>
      <c r="LX74" s="69"/>
      <c r="LY74" s="69"/>
      <c r="LZ74" s="69"/>
      <c r="MA74" s="69"/>
      <c r="MB74" s="69"/>
      <c r="MC74" s="69"/>
      <c r="MD74" s="69"/>
      <c r="ME74" s="69"/>
      <c r="MF74" s="69"/>
      <c r="MG74" s="69"/>
      <c r="MH74" s="69"/>
      <c r="MI74" s="69"/>
      <c r="MJ74" s="69"/>
      <c r="MK74" s="69"/>
      <c r="ML74" s="69"/>
      <c r="MM74" s="69"/>
      <c r="MN74" s="69"/>
      <c r="MO74" s="69"/>
      <c r="MP74" s="69"/>
      <c r="MQ74" s="69"/>
      <c r="MR74" s="69"/>
      <c r="MS74" s="69"/>
      <c r="MT74" s="69"/>
      <c r="MU74" s="69"/>
      <c r="MV74" s="69"/>
      <c r="MW74" s="69"/>
      <c r="MX74" s="69"/>
      <c r="MY74" s="69"/>
      <c r="MZ74" s="69"/>
      <c r="NA74" s="69"/>
      <c r="NB74" s="69"/>
      <c r="NC74" s="69"/>
      <c r="ND74" s="69"/>
      <c r="NE74" s="69"/>
      <c r="NF74" s="69"/>
      <c r="NG74" s="69"/>
      <c r="NH74" s="69"/>
      <c r="NI74" s="69"/>
      <c r="NJ74" s="69"/>
      <c r="NK74" s="69"/>
      <c r="NL74" s="69"/>
      <c r="NM74" s="69"/>
      <c r="NN74" s="69"/>
      <c r="NO74" s="69"/>
      <c r="NP74" s="69"/>
      <c r="NQ74" s="69"/>
      <c r="NR74" s="69"/>
      <c r="NS74" s="69"/>
      <c r="NT74" s="69"/>
      <c r="NU74" s="69"/>
      <c r="NV74" s="69"/>
      <c r="NW74" s="69"/>
      <c r="NX74" s="69"/>
      <c r="NY74" s="69"/>
      <c r="NZ74" s="69"/>
      <c r="OA74" s="69"/>
      <c r="OB74" s="69"/>
      <c r="OC74" s="69"/>
      <c r="OD74" s="69"/>
      <c r="OE74" s="69"/>
      <c r="OF74" s="69"/>
      <c r="OG74" s="69"/>
      <c r="OH74" s="69"/>
      <c r="OI74" s="69"/>
      <c r="OJ74" s="69"/>
      <c r="OK74" s="69"/>
      <c r="OL74" s="69"/>
      <c r="OM74" s="69"/>
      <c r="ON74" s="69"/>
      <c r="OO74" s="69"/>
      <c r="OP74" s="69"/>
      <c r="OQ74" s="69"/>
      <c r="OR74" s="69"/>
      <c r="OS74" s="69"/>
      <c r="OT74" s="69"/>
      <c r="OU74" s="69"/>
      <c r="OV74" s="69"/>
      <c r="OW74" s="69"/>
      <c r="OX74" s="69"/>
      <c r="OY74" s="69"/>
      <c r="OZ74" s="69"/>
      <c r="PA74" s="69"/>
      <c r="PB74" s="69"/>
      <c r="PC74" s="69"/>
      <c r="PD74" s="69"/>
      <c r="PE74" s="69"/>
      <c r="PF74" s="69"/>
      <c r="PG74" s="69"/>
      <c r="PH74" s="69"/>
      <c r="PI74" s="69"/>
      <c r="PJ74" s="69"/>
      <c r="PK74" s="69"/>
      <c r="PL74" s="69"/>
      <c r="PM74" s="69"/>
      <c r="PN74" s="69"/>
      <c r="PO74" s="69"/>
      <c r="PP74" s="69"/>
      <c r="PQ74" s="69"/>
      <c r="PR74" s="69"/>
      <c r="PS74" s="69"/>
      <c r="PT74" s="69"/>
      <c r="PU74" s="69"/>
      <c r="PV74" s="69"/>
      <c r="PW74" s="69"/>
      <c r="PX74" s="69"/>
      <c r="PY74" s="69"/>
      <c r="PZ74" s="69"/>
      <c r="QA74" s="69"/>
      <c r="QB74" s="69"/>
      <c r="QC74" s="69"/>
      <c r="QD74" s="69"/>
      <c r="QE74" s="69"/>
      <c r="QF74" s="69"/>
      <c r="QG74" s="69"/>
      <c r="QH74" s="69"/>
      <c r="QI74" s="69"/>
      <c r="QJ74" s="69"/>
      <c r="QK74" s="69"/>
      <c r="QL74" s="69"/>
      <c r="QM74" s="69"/>
      <c r="QN74" s="69"/>
      <c r="QO74" s="69"/>
      <c r="QP74" s="69"/>
      <c r="QQ74" s="69"/>
      <c r="QR74" s="69"/>
      <c r="QS74" s="69"/>
      <c r="QT74" s="69"/>
      <c r="QU74" s="69"/>
      <c r="QV74" s="69"/>
      <c r="QW74" s="69"/>
      <c r="QX74" s="69"/>
      <c r="QY74" s="69"/>
      <c r="QZ74" s="69"/>
      <c r="RA74" s="69"/>
      <c r="RB74" s="69"/>
      <c r="RC74" s="69"/>
      <c r="RD74" s="69"/>
      <c r="RE74" s="69"/>
      <c r="RF74" s="69"/>
      <c r="RG74" s="69"/>
      <c r="RH74" s="69"/>
      <c r="RI74" s="69"/>
      <c r="RJ74" s="69"/>
      <c r="RK74" s="69"/>
      <c r="RL74" s="69"/>
      <c r="RM74" s="69"/>
      <c r="RN74" s="69"/>
      <c r="RO74" s="69"/>
      <c r="RP74" s="69"/>
      <c r="RQ74" s="69"/>
      <c r="RR74" s="69"/>
      <c r="RS74" s="69"/>
      <c r="RT74" s="69"/>
      <c r="RU74" s="69"/>
      <c r="RV74" s="69"/>
      <c r="RW74" s="69"/>
      <c r="RX74" s="69"/>
      <c r="RY74" s="69"/>
      <c r="RZ74" s="69"/>
      <c r="SA74" s="69"/>
      <c r="SB74" s="69"/>
      <c r="SC74" s="69"/>
      <c r="SD74" s="69"/>
      <c r="SE74" s="69"/>
      <c r="SF74" s="69"/>
      <c r="SG74" s="69"/>
      <c r="SH74" s="69"/>
      <c r="SI74" s="69"/>
      <c r="SJ74" s="69"/>
      <c r="SK74" s="69"/>
      <c r="SL74" s="69"/>
      <c r="SM74" s="69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69"/>
      <c r="TB74" s="69"/>
      <c r="TC74" s="69"/>
      <c r="TD74" s="69"/>
      <c r="TE74" s="69"/>
      <c r="TF74" s="69"/>
      <c r="TG74" s="69"/>
      <c r="TH74" s="69"/>
      <c r="TI74" s="69"/>
      <c r="TJ74" s="69"/>
      <c r="TK74" s="69"/>
      <c r="TL74" s="69"/>
      <c r="TM74" s="69"/>
      <c r="TN74" s="69"/>
      <c r="TO74" s="69"/>
      <c r="TP74" s="69"/>
      <c r="TQ74" s="69"/>
      <c r="TR74" s="69"/>
      <c r="TS74" s="69"/>
      <c r="TT74" s="69"/>
      <c r="TU74" s="69"/>
      <c r="TV74" s="69"/>
      <c r="TW74" s="69"/>
      <c r="TX74" s="69"/>
      <c r="TY74" s="69"/>
      <c r="TZ74" s="69"/>
      <c r="UA74" s="69"/>
      <c r="UB74" s="69"/>
      <c r="UC74" s="69"/>
      <c r="UD74" s="69"/>
      <c r="UE74" s="69"/>
      <c r="UF74" s="69"/>
      <c r="UG74" s="69"/>
      <c r="UH74" s="69"/>
      <c r="UI74" s="69"/>
      <c r="UJ74" s="69"/>
      <c r="UK74" s="69"/>
      <c r="UL74" s="69"/>
      <c r="UM74" s="69"/>
      <c r="UN74" s="69"/>
      <c r="UO74" s="69"/>
      <c r="UP74" s="69"/>
      <c r="UQ74" s="69"/>
      <c r="UR74" s="69"/>
      <c r="US74" s="69"/>
      <c r="UT74" s="69"/>
      <c r="UU74" s="69"/>
      <c r="UV74" s="69"/>
      <c r="UW74" s="69"/>
      <c r="UX74" s="69"/>
      <c r="UY74" s="69"/>
      <c r="UZ74" s="69"/>
      <c r="VA74" s="69"/>
      <c r="VB74" s="69"/>
      <c r="VC74" s="69"/>
      <c r="VD74" s="69"/>
      <c r="VE74" s="69"/>
      <c r="VF74" s="69"/>
      <c r="VG74" s="69"/>
      <c r="VH74" s="69"/>
      <c r="VI74" s="69"/>
      <c r="VJ74" s="69"/>
      <c r="VK74" s="69"/>
      <c r="VL74" s="69"/>
      <c r="VM74" s="69"/>
      <c r="VN74" s="69"/>
      <c r="VO74" s="69"/>
      <c r="VP74" s="69"/>
      <c r="VQ74" s="69"/>
      <c r="VR74" s="69"/>
      <c r="VS74" s="69"/>
      <c r="VT74" s="69"/>
      <c r="VU74" s="69"/>
      <c r="VV74" s="69"/>
      <c r="VW74" s="69"/>
      <c r="VX74" s="69"/>
      <c r="VY74" s="69"/>
      <c r="VZ74" s="69"/>
      <c r="WA74" s="69"/>
      <c r="WB74" s="69"/>
      <c r="WC74" s="69"/>
      <c r="WD74" s="69"/>
      <c r="WE74" s="69"/>
      <c r="WF74" s="69"/>
      <c r="WG74" s="69"/>
      <c r="WH74" s="69"/>
      <c r="WI74" s="69"/>
      <c r="WJ74" s="69"/>
      <c r="WK74" s="69"/>
      <c r="WL74" s="69"/>
      <c r="WM74" s="69"/>
      <c r="WN74" s="69"/>
      <c r="WO74" s="69"/>
      <c r="WP74" s="69"/>
      <c r="WQ74" s="69"/>
      <c r="WR74" s="69"/>
      <c r="WS74" s="69"/>
      <c r="WT74" s="69"/>
      <c r="WU74" s="69"/>
      <c r="WV74" s="69"/>
      <c r="WW74" s="69"/>
      <c r="WX74" s="69"/>
      <c r="WY74" s="69"/>
      <c r="WZ74" s="69"/>
      <c r="XA74" s="69"/>
      <c r="XB74" s="69"/>
      <c r="XC74" s="69"/>
      <c r="XD74" s="69"/>
      <c r="XE74" s="69"/>
      <c r="XF74" s="69"/>
      <c r="XG74" s="69"/>
      <c r="XH74" s="69"/>
      <c r="XI74" s="69"/>
      <c r="XJ74" s="69"/>
      <c r="XK74" s="69"/>
      <c r="XL74" s="69"/>
      <c r="XM74" s="69"/>
      <c r="XN74" s="69"/>
      <c r="XO74" s="69"/>
      <c r="XP74" s="69"/>
      <c r="XQ74" s="69"/>
      <c r="XR74" s="69"/>
      <c r="XS74" s="69"/>
      <c r="XT74" s="69"/>
      <c r="XU74" s="69"/>
      <c r="XV74" s="69"/>
      <c r="XW74" s="69"/>
      <c r="XX74" s="69"/>
      <c r="XY74" s="69"/>
      <c r="XZ74" s="69"/>
      <c r="YA74" s="69"/>
      <c r="YB74" s="69"/>
      <c r="YC74" s="69"/>
      <c r="YD74" s="69"/>
      <c r="YE74" s="69"/>
      <c r="YF74" s="69"/>
      <c r="YG74" s="69"/>
      <c r="YH74" s="69"/>
      <c r="YI74" s="69"/>
      <c r="YJ74" s="69"/>
      <c r="YK74" s="69"/>
      <c r="YL74" s="69"/>
      <c r="YM74" s="69"/>
      <c r="YN74" s="69"/>
      <c r="YO74" s="69"/>
      <c r="YP74" s="69"/>
      <c r="YQ74" s="69"/>
      <c r="YR74" s="69"/>
      <c r="YS74" s="69"/>
      <c r="YT74" s="69"/>
      <c r="YU74" s="69"/>
      <c r="YV74" s="69"/>
      <c r="YW74" s="69"/>
      <c r="YX74" s="69"/>
      <c r="YY74" s="69"/>
      <c r="YZ74" s="69"/>
      <c r="ZA74" s="69"/>
      <c r="ZB74" s="69"/>
      <c r="ZC74" s="69"/>
      <c r="ZD74" s="69"/>
      <c r="ZE74" s="69"/>
      <c r="ZF74" s="69"/>
      <c r="ZG74" s="69"/>
      <c r="ZH74" s="69"/>
      <c r="ZI74" s="69"/>
      <c r="ZJ74" s="69"/>
      <c r="ZK74" s="69"/>
      <c r="ZL74" s="69"/>
      <c r="ZM74" s="69"/>
      <c r="ZN74" s="69"/>
      <c r="ZO74" s="69"/>
      <c r="ZP74" s="69"/>
      <c r="ZQ74" s="69"/>
      <c r="ZR74" s="69"/>
      <c r="ZS74" s="69"/>
      <c r="ZT74" s="69"/>
      <c r="ZU74" s="69"/>
      <c r="ZV74" s="69"/>
      <c r="ZW74" s="69"/>
      <c r="ZX74" s="69"/>
      <c r="ZY74" s="69"/>
      <c r="ZZ74" s="69"/>
      <c r="AAA74" s="69"/>
      <c r="AAB74" s="69"/>
      <c r="AAC74" s="69"/>
      <c r="AAD74" s="69"/>
      <c r="AAE74" s="69"/>
      <c r="AAF74" s="69"/>
      <c r="AAG74" s="69"/>
      <c r="AAH74" s="69"/>
      <c r="AAI74" s="69"/>
      <c r="AAJ74" s="69"/>
      <c r="AAK74" s="69"/>
      <c r="AAL74" s="69"/>
      <c r="AAM74" s="69"/>
      <c r="AAN74" s="69"/>
      <c r="AAO74" s="69"/>
      <c r="AAP74" s="69"/>
      <c r="AAQ74" s="69"/>
      <c r="AAR74" s="69"/>
      <c r="AAS74" s="69"/>
      <c r="AAT74" s="69"/>
      <c r="AAU74" s="69"/>
      <c r="AAV74" s="69"/>
      <c r="AAW74" s="69"/>
      <c r="AAX74" s="69"/>
      <c r="AAY74" s="69"/>
      <c r="AAZ74" s="69"/>
      <c r="ABA74" s="69"/>
      <c r="ABB74" s="69"/>
      <c r="ABC74" s="69"/>
      <c r="ABD74" s="69"/>
      <c r="ABE74" s="69"/>
      <c r="ABF74" s="69"/>
      <c r="ABG74" s="69"/>
      <c r="ABH74" s="69"/>
      <c r="ABI74" s="69"/>
      <c r="ABJ74" s="69"/>
      <c r="ABK74" s="69"/>
      <c r="ABL74" s="69"/>
      <c r="ABM74" s="69"/>
      <c r="ABN74" s="69"/>
      <c r="ABO74" s="69"/>
      <c r="ABP74" s="69"/>
      <c r="ABQ74" s="69"/>
      <c r="ABR74" s="69"/>
      <c r="ABS74" s="69"/>
      <c r="ABT74" s="69"/>
    </row>
    <row r="75" spans="1:748" ht="14.45" customHeight="1">
      <c r="A75" s="28" t="s">
        <v>97</v>
      </c>
      <c r="B75" s="30" t="s">
        <v>64</v>
      </c>
      <c r="C75" s="30" t="s">
        <v>96</v>
      </c>
      <c r="D75" s="30" t="s">
        <v>23</v>
      </c>
      <c r="E75" s="31">
        <v>1066</v>
      </c>
      <c r="F75" s="31">
        <v>566</v>
      </c>
      <c r="G75" s="32">
        <v>266</v>
      </c>
      <c r="H75" s="30">
        <v>266</v>
      </c>
      <c r="I75" s="30">
        <v>266</v>
      </c>
      <c r="J75" s="30">
        <v>350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68">
        <f t="shared" si="10"/>
        <v>0</v>
      </c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  <c r="IV75" s="69"/>
      <c r="IW75" s="69"/>
      <c r="IX75" s="69"/>
      <c r="IY75" s="69"/>
      <c r="IZ75" s="69"/>
      <c r="JA75" s="69"/>
      <c r="JB75" s="69"/>
      <c r="JC75" s="69"/>
      <c r="JD75" s="69"/>
      <c r="JE75" s="69"/>
      <c r="JF75" s="69"/>
      <c r="JG75" s="69"/>
      <c r="JH75" s="69"/>
      <c r="JI75" s="69"/>
      <c r="JJ75" s="69"/>
      <c r="JK75" s="69"/>
      <c r="JL75" s="69"/>
      <c r="JM75" s="69"/>
      <c r="JN75" s="69"/>
      <c r="JO75" s="69"/>
      <c r="JP75" s="69"/>
      <c r="JQ75" s="69"/>
      <c r="JR75" s="69"/>
      <c r="JS75" s="69"/>
      <c r="JT75" s="69"/>
      <c r="JU75" s="69"/>
      <c r="JV75" s="69"/>
      <c r="JW75" s="69"/>
      <c r="JX75" s="69"/>
      <c r="JY75" s="69"/>
      <c r="JZ75" s="69"/>
      <c r="KA75" s="69"/>
      <c r="KB75" s="69"/>
      <c r="KC75" s="69"/>
      <c r="KD75" s="69"/>
      <c r="KE75" s="69"/>
      <c r="KF75" s="69"/>
      <c r="KG75" s="69"/>
      <c r="KH75" s="69"/>
      <c r="KI75" s="69"/>
      <c r="KJ75" s="69"/>
      <c r="KK75" s="69"/>
      <c r="KL75" s="69"/>
      <c r="KM75" s="69"/>
      <c r="KN75" s="69"/>
      <c r="KO75" s="69"/>
      <c r="KP75" s="69"/>
      <c r="KQ75" s="69"/>
      <c r="KR75" s="69"/>
      <c r="KS75" s="69"/>
      <c r="KT75" s="69"/>
      <c r="KU75" s="69"/>
      <c r="KV75" s="69"/>
      <c r="KW75" s="69"/>
      <c r="KX75" s="69"/>
      <c r="KY75" s="69"/>
      <c r="KZ75" s="69"/>
      <c r="LA75" s="69"/>
      <c r="LB75" s="69"/>
      <c r="LC75" s="69"/>
      <c r="LD75" s="69"/>
      <c r="LE75" s="69"/>
      <c r="LF75" s="69"/>
      <c r="LG75" s="69"/>
      <c r="LH75" s="69"/>
      <c r="LI75" s="69"/>
      <c r="LJ75" s="69"/>
      <c r="LK75" s="69"/>
      <c r="LL75" s="69"/>
      <c r="LM75" s="69"/>
      <c r="LN75" s="69"/>
      <c r="LO75" s="69"/>
      <c r="LP75" s="69"/>
      <c r="LQ75" s="69"/>
      <c r="LR75" s="69"/>
      <c r="LS75" s="69"/>
      <c r="LT75" s="69"/>
      <c r="LU75" s="69"/>
      <c r="LV75" s="69"/>
      <c r="LW75" s="69"/>
      <c r="LX75" s="69"/>
      <c r="LY75" s="69"/>
      <c r="LZ75" s="69"/>
      <c r="MA75" s="69"/>
      <c r="MB75" s="69"/>
      <c r="MC75" s="69"/>
      <c r="MD75" s="69"/>
      <c r="ME75" s="69"/>
      <c r="MF75" s="69"/>
      <c r="MG75" s="69"/>
      <c r="MH75" s="69"/>
      <c r="MI75" s="69"/>
      <c r="MJ75" s="69"/>
      <c r="MK75" s="69"/>
      <c r="ML75" s="69"/>
      <c r="MM75" s="69"/>
      <c r="MN75" s="69"/>
      <c r="MO75" s="69"/>
      <c r="MP75" s="69"/>
      <c r="MQ75" s="69"/>
      <c r="MR75" s="69"/>
      <c r="MS75" s="69"/>
      <c r="MT75" s="69"/>
      <c r="MU75" s="69"/>
      <c r="MV75" s="69"/>
      <c r="MW75" s="69"/>
      <c r="MX75" s="69"/>
      <c r="MY75" s="69"/>
      <c r="MZ75" s="69"/>
      <c r="NA75" s="69"/>
      <c r="NB75" s="69"/>
      <c r="NC75" s="69"/>
      <c r="ND75" s="69"/>
      <c r="NE75" s="69"/>
      <c r="NF75" s="69"/>
      <c r="NG75" s="69"/>
      <c r="NH75" s="69"/>
      <c r="NI75" s="69"/>
      <c r="NJ75" s="69"/>
      <c r="NK75" s="69"/>
      <c r="NL75" s="69"/>
      <c r="NM75" s="69"/>
      <c r="NN75" s="69"/>
      <c r="NO75" s="69"/>
      <c r="NP75" s="69"/>
      <c r="NQ75" s="69"/>
      <c r="NR75" s="69"/>
      <c r="NS75" s="69"/>
      <c r="NT75" s="69"/>
      <c r="NU75" s="69"/>
      <c r="NV75" s="69"/>
      <c r="NW75" s="69"/>
      <c r="NX75" s="69"/>
      <c r="NY75" s="69"/>
      <c r="NZ75" s="69"/>
      <c r="OA75" s="69"/>
      <c r="OB75" s="69"/>
      <c r="OC75" s="69"/>
      <c r="OD75" s="69"/>
      <c r="OE75" s="69"/>
      <c r="OF75" s="69"/>
      <c r="OG75" s="69"/>
      <c r="OH75" s="69"/>
      <c r="OI75" s="69"/>
      <c r="OJ75" s="69"/>
      <c r="OK75" s="69"/>
      <c r="OL75" s="69"/>
      <c r="OM75" s="69"/>
      <c r="ON75" s="69"/>
      <c r="OO75" s="69"/>
      <c r="OP75" s="69"/>
      <c r="OQ75" s="69"/>
      <c r="OR75" s="69"/>
      <c r="OS75" s="69"/>
      <c r="OT75" s="69"/>
      <c r="OU75" s="69"/>
      <c r="OV75" s="69"/>
      <c r="OW75" s="69"/>
      <c r="OX75" s="69"/>
      <c r="OY75" s="69"/>
      <c r="OZ75" s="69"/>
      <c r="PA75" s="69"/>
      <c r="PB75" s="69"/>
      <c r="PC75" s="69"/>
      <c r="PD75" s="69"/>
      <c r="PE75" s="69"/>
      <c r="PF75" s="69"/>
      <c r="PG75" s="69"/>
      <c r="PH75" s="69"/>
      <c r="PI75" s="69"/>
      <c r="PJ75" s="69"/>
      <c r="PK75" s="69"/>
      <c r="PL75" s="69"/>
      <c r="PM75" s="69"/>
      <c r="PN75" s="69"/>
      <c r="PO75" s="69"/>
      <c r="PP75" s="69"/>
      <c r="PQ75" s="69"/>
      <c r="PR75" s="69"/>
      <c r="PS75" s="69"/>
      <c r="PT75" s="69"/>
      <c r="PU75" s="69"/>
      <c r="PV75" s="69"/>
      <c r="PW75" s="69"/>
      <c r="PX75" s="69"/>
      <c r="PY75" s="69"/>
      <c r="PZ75" s="69"/>
      <c r="QA75" s="69"/>
      <c r="QB75" s="69"/>
      <c r="QC75" s="69"/>
      <c r="QD75" s="69"/>
      <c r="QE75" s="69"/>
      <c r="QF75" s="69"/>
      <c r="QG75" s="69"/>
      <c r="QH75" s="69"/>
      <c r="QI75" s="69"/>
      <c r="QJ75" s="69"/>
      <c r="QK75" s="69"/>
      <c r="QL75" s="69"/>
      <c r="QM75" s="69"/>
      <c r="QN75" s="69"/>
      <c r="QO75" s="69"/>
      <c r="QP75" s="69"/>
      <c r="QQ75" s="69"/>
      <c r="QR75" s="69"/>
      <c r="QS75" s="69"/>
      <c r="QT75" s="69"/>
      <c r="QU75" s="69"/>
      <c r="QV75" s="69"/>
      <c r="QW75" s="69"/>
      <c r="QX75" s="69"/>
      <c r="QY75" s="69"/>
      <c r="QZ75" s="69"/>
      <c r="RA75" s="69"/>
      <c r="RB75" s="69"/>
      <c r="RC75" s="69"/>
      <c r="RD75" s="69"/>
      <c r="RE75" s="69"/>
      <c r="RF75" s="69"/>
      <c r="RG75" s="69"/>
      <c r="RH75" s="69"/>
      <c r="RI75" s="69"/>
      <c r="RJ75" s="69"/>
      <c r="RK75" s="69"/>
      <c r="RL75" s="69"/>
      <c r="RM75" s="69"/>
      <c r="RN75" s="69"/>
      <c r="RO75" s="69"/>
      <c r="RP75" s="69"/>
      <c r="RQ75" s="69"/>
      <c r="RR75" s="69"/>
      <c r="RS75" s="69"/>
      <c r="RT75" s="69"/>
      <c r="RU75" s="69"/>
      <c r="RV75" s="69"/>
      <c r="RW75" s="69"/>
      <c r="RX75" s="69"/>
      <c r="RY75" s="69"/>
      <c r="RZ75" s="69"/>
      <c r="SA75" s="69"/>
      <c r="SB75" s="69"/>
      <c r="SC75" s="69"/>
      <c r="SD75" s="69"/>
      <c r="SE75" s="69"/>
      <c r="SF75" s="69"/>
      <c r="SG75" s="69"/>
      <c r="SH75" s="69"/>
      <c r="SI75" s="69"/>
      <c r="SJ75" s="69"/>
      <c r="SK75" s="69"/>
      <c r="SL75" s="69"/>
      <c r="SM75" s="69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69"/>
      <c r="TB75" s="69"/>
      <c r="TC75" s="69"/>
      <c r="TD75" s="69"/>
      <c r="TE75" s="69"/>
      <c r="TF75" s="69"/>
      <c r="TG75" s="69"/>
      <c r="TH75" s="69"/>
      <c r="TI75" s="69"/>
      <c r="TJ75" s="69"/>
      <c r="TK75" s="69"/>
      <c r="TL75" s="69"/>
      <c r="TM75" s="69"/>
      <c r="TN75" s="69"/>
      <c r="TO75" s="69"/>
      <c r="TP75" s="69"/>
      <c r="TQ75" s="69"/>
      <c r="TR75" s="69"/>
      <c r="TS75" s="69"/>
      <c r="TT75" s="69"/>
      <c r="TU75" s="69"/>
      <c r="TV75" s="69"/>
      <c r="TW75" s="69"/>
      <c r="TX75" s="69"/>
      <c r="TY75" s="69"/>
      <c r="TZ75" s="69"/>
      <c r="UA75" s="69"/>
      <c r="UB75" s="69"/>
      <c r="UC75" s="69"/>
      <c r="UD75" s="69"/>
      <c r="UE75" s="69"/>
      <c r="UF75" s="69"/>
      <c r="UG75" s="69"/>
      <c r="UH75" s="69"/>
      <c r="UI75" s="69"/>
      <c r="UJ75" s="69"/>
      <c r="UK75" s="69"/>
      <c r="UL75" s="69"/>
      <c r="UM75" s="69"/>
      <c r="UN75" s="69"/>
      <c r="UO75" s="69"/>
      <c r="UP75" s="69"/>
      <c r="UQ75" s="69"/>
      <c r="UR75" s="69"/>
      <c r="US75" s="69"/>
      <c r="UT75" s="69"/>
      <c r="UU75" s="69"/>
      <c r="UV75" s="69"/>
      <c r="UW75" s="69"/>
      <c r="UX75" s="69"/>
      <c r="UY75" s="69"/>
      <c r="UZ75" s="69"/>
      <c r="VA75" s="69"/>
      <c r="VB75" s="69"/>
      <c r="VC75" s="69"/>
      <c r="VD75" s="69"/>
      <c r="VE75" s="69"/>
      <c r="VF75" s="69"/>
      <c r="VG75" s="69"/>
      <c r="VH75" s="69"/>
      <c r="VI75" s="69"/>
      <c r="VJ75" s="69"/>
      <c r="VK75" s="69"/>
      <c r="VL75" s="69"/>
      <c r="VM75" s="69"/>
      <c r="VN75" s="69"/>
      <c r="VO75" s="69"/>
      <c r="VP75" s="69"/>
      <c r="VQ75" s="69"/>
      <c r="VR75" s="69"/>
      <c r="VS75" s="69"/>
      <c r="VT75" s="69"/>
      <c r="VU75" s="69"/>
      <c r="VV75" s="69"/>
      <c r="VW75" s="69"/>
      <c r="VX75" s="69"/>
      <c r="VY75" s="69"/>
      <c r="VZ75" s="69"/>
      <c r="WA75" s="69"/>
      <c r="WB75" s="69"/>
      <c r="WC75" s="69"/>
      <c r="WD75" s="69"/>
      <c r="WE75" s="69"/>
      <c r="WF75" s="69"/>
      <c r="WG75" s="69"/>
      <c r="WH75" s="69"/>
      <c r="WI75" s="69"/>
      <c r="WJ75" s="69"/>
      <c r="WK75" s="69"/>
      <c r="WL75" s="69"/>
      <c r="WM75" s="69"/>
      <c r="WN75" s="69"/>
      <c r="WO75" s="69"/>
      <c r="WP75" s="69"/>
      <c r="WQ75" s="69"/>
      <c r="WR75" s="69"/>
      <c r="WS75" s="69"/>
      <c r="WT75" s="69"/>
      <c r="WU75" s="69"/>
      <c r="WV75" s="69"/>
      <c r="WW75" s="69"/>
      <c r="WX75" s="69"/>
      <c r="WY75" s="69"/>
      <c r="WZ75" s="69"/>
      <c r="XA75" s="69"/>
      <c r="XB75" s="69"/>
      <c r="XC75" s="69"/>
      <c r="XD75" s="69"/>
      <c r="XE75" s="69"/>
      <c r="XF75" s="69"/>
      <c r="XG75" s="69"/>
      <c r="XH75" s="69"/>
      <c r="XI75" s="69"/>
      <c r="XJ75" s="69"/>
      <c r="XK75" s="69"/>
      <c r="XL75" s="69"/>
      <c r="XM75" s="69"/>
      <c r="XN75" s="69"/>
      <c r="XO75" s="69"/>
      <c r="XP75" s="69"/>
      <c r="XQ75" s="69"/>
      <c r="XR75" s="69"/>
      <c r="XS75" s="69"/>
      <c r="XT75" s="69"/>
      <c r="XU75" s="69"/>
      <c r="XV75" s="69"/>
      <c r="XW75" s="69"/>
      <c r="XX75" s="69"/>
      <c r="XY75" s="69"/>
      <c r="XZ75" s="69"/>
      <c r="YA75" s="69"/>
      <c r="YB75" s="69"/>
      <c r="YC75" s="69"/>
      <c r="YD75" s="69"/>
      <c r="YE75" s="69"/>
      <c r="YF75" s="69"/>
      <c r="YG75" s="69"/>
      <c r="YH75" s="69"/>
      <c r="YI75" s="69"/>
      <c r="YJ75" s="69"/>
      <c r="YK75" s="69"/>
      <c r="YL75" s="69"/>
      <c r="YM75" s="69"/>
      <c r="YN75" s="69"/>
      <c r="YO75" s="69"/>
      <c r="YP75" s="69"/>
      <c r="YQ75" s="69"/>
      <c r="YR75" s="69"/>
      <c r="YS75" s="69"/>
      <c r="YT75" s="69"/>
      <c r="YU75" s="69"/>
      <c r="YV75" s="69"/>
      <c r="YW75" s="69"/>
      <c r="YX75" s="69"/>
      <c r="YY75" s="69"/>
      <c r="YZ75" s="69"/>
      <c r="ZA75" s="69"/>
      <c r="ZB75" s="69"/>
      <c r="ZC75" s="69"/>
      <c r="ZD75" s="69"/>
      <c r="ZE75" s="69"/>
      <c r="ZF75" s="69"/>
      <c r="ZG75" s="69"/>
      <c r="ZH75" s="69"/>
      <c r="ZI75" s="69"/>
      <c r="ZJ75" s="69"/>
      <c r="ZK75" s="69"/>
      <c r="ZL75" s="69"/>
      <c r="ZM75" s="69"/>
      <c r="ZN75" s="69"/>
      <c r="ZO75" s="69"/>
      <c r="ZP75" s="69"/>
      <c r="ZQ75" s="69"/>
      <c r="ZR75" s="69"/>
      <c r="ZS75" s="69"/>
      <c r="ZT75" s="69"/>
      <c r="ZU75" s="69"/>
      <c r="ZV75" s="69"/>
      <c r="ZW75" s="69"/>
      <c r="ZX75" s="69"/>
      <c r="ZY75" s="69"/>
      <c r="ZZ75" s="69"/>
      <c r="AAA75" s="69"/>
      <c r="AAB75" s="69"/>
      <c r="AAC75" s="69"/>
      <c r="AAD75" s="69"/>
      <c r="AAE75" s="69"/>
      <c r="AAF75" s="69"/>
      <c r="AAG75" s="69"/>
      <c r="AAH75" s="69"/>
      <c r="AAI75" s="69"/>
      <c r="AAJ75" s="69"/>
      <c r="AAK75" s="69"/>
      <c r="AAL75" s="69"/>
      <c r="AAM75" s="69"/>
      <c r="AAN75" s="69"/>
      <c r="AAO75" s="69"/>
      <c r="AAP75" s="69"/>
      <c r="AAQ75" s="69"/>
      <c r="AAR75" s="69"/>
      <c r="AAS75" s="69"/>
      <c r="AAT75" s="69"/>
      <c r="AAU75" s="69"/>
      <c r="AAV75" s="69"/>
      <c r="AAW75" s="69"/>
      <c r="AAX75" s="69"/>
      <c r="AAY75" s="69"/>
      <c r="AAZ75" s="69"/>
      <c r="ABA75" s="69"/>
      <c r="ABB75" s="69"/>
      <c r="ABC75" s="69"/>
      <c r="ABD75" s="69"/>
      <c r="ABE75" s="69"/>
      <c r="ABF75" s="69"/>
      <c r="ABG75" s="69"/>
      <c r="ABH75" s="69"/>
      <c r="ABI75" s="69"/>
      <c r="ABJ75" s="69"/>
      <c r="ABK75" s="69"/>
      <c r="ABL75" s="69"/>
      <c r="ABM75" s="69"/>
      <c r="ABN75" s="69"/>
      <c r="ABO75" s="69"/>
      <c r="ABP75" s="69"/>
      <c r="ABQ75" s="69"/>
      <c r="ABR75" s="69"/>
      <c r="ABS75" s="69"/>
      <c r="ABT75" s="69"/>
    </row>
    <row r="76" spans="1:748" ht="14.45" customHeight="1">
      <c r="A76" s="28" t="s">
        <v>98</v>
      </c>
      <c r="B76" s="30" t="s">
        <v>64</v>
      </c>
      <c r="C76" s="30" t="s">
        <v>96</v>
      </c>
      <c r="D76" s="30" t="s">
        <v>23</v>
      </c>
      <c r="E76" s="31">
        <v>2488</v>
      </c>
      <c r="F76" s="31">
        <v>622</v>
      </c>
      <c r="G76" s="32">
        <v>422</v>
      </c>
      <c r="H76" s="30">
        <v>871</v>
      </c>
      <c r="I76" s="30">
        <v>1584</v>
      </c>
      <c r="J76" s="30">
        <v>512</v>
      </c>
      <c r="K76" s="38">
        <v>110</v>
      </c>
      <c r="L76" s="38">
        <v>0</v>
      </c>
      <c r="M76" s="38">
        <v>0</v>
      </c>
      <c r="N76" s="38">
        <v>0</v>
      </c>
      <c r="O76" s="38">
        <v>0</v>
      </c>
      <c r="P76" s="68">
        <f t="shared" si="10"/>
        <v>110</v>
      </c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  <c r="IV76" s="69"/>
      <c r="IW76" s="69"/>
      <c r="IX76" s="69"/>
      <c r="IY76" s="69"/>
      <c r="IZ76" s="69"/>
      <c r="JA76" s="69"/>
      <c r="JB76" s="69"/>
      <c r="JC76" s="69"/>
      <c r="JD76" s="69"/>
      <c r="JE76" s="69"/>
      <c r="JF76" s="69"/>
      <c r="JG76" s="69"/>
      <c r="JH76" s="69"/>
      <c r="JI76" s="69"/>
      <c r="JJ76" s="69"/>
      <c r="JK76" s="69"/>
      <c r="JL76" s="69"/>
      <c r="JM76" s="69"/>
      <c r="JN76" s="69"/>
      <c r="JO76" s="69"/>
      <c r="JP76" s="69"/>
      <c r="JQ76" s="69"/>
      <c r="JR76" s="69"/>
      <c r="JS76" s="69"/>
      <c r="JT76" s="69"/>
      <c r="JU76" s="69"/>
      <c r="JV76" s="69"/>
      <c r="JW76" s="69"/>
      <c r="JX76" s="69"/>
      <c r="JY76" s="69"/>
      <c r="JZ76" s="69"/>
      <c r="KA76" s="69"/>
      <c r="KB76" s="69"/>
      <c r="KC76" s="69"/>
      <c r="KD76" s="69"/>
      <c r="KE76" s="69"/>
      <c r="KF76" s="69"/>
      <c r="KG76" s="69"/>
      <c r="KH76" s="69"/>
      <c r="KI76" s="69"/>
      <c r="KJ76" s="69"/>
      <c r="KK76" s="69"/>
      <c r="KL76" s="69"/>
      <c r="KM76" s="69"/>
      <c r="KN76" s="69"/>
      <c r="KO76" s="69"/>
      <c r="KP76" s="69"/>
      <c r="KQ76" s="69"/>
      <c r="KR76" s="69"/>
      <c r="KS76" s="69"/>
      <c r="KT76" s="69"/>
      <c r="KU76" s="69"/>
      <c r="KV76" s="69"/>
      <c r="KW76" s="69"/>
      <c r="KX76" s="69"/>
      <c r="KY76" s="69"/>
      <c r="KZ76" s="69"/>
      <c r="LA76" s="69"/>
      <c r="LB76" s="69"/>
      <c r="LC76" s="69"/>
      <c r="LD76" s="69"/>
      <c r="LE76" s="69"/>
      <c r="LF76" s="69"/>
      <c r="LG76" s="69"/>
      <c r="LH76" s="69"/>
      <c r="LI76" s="69"/>
      <c r="LJ76" s="69"/>
      <c r="LK76" s="69"/>
      <c r="LL76" s="69"/>
      <c r="LM76" s="69"/>
      <c r="LN76" s="69"/>
      <c r="LO76" s="69"/>
      <c r="LP76" s="69"/>
      <c r="LQ76" s="69"/>
      <c r="LR76" s="69"/>
      <c r="LS76" s="69"/>
      <c r="LT76" s="69"/>
      <c r="LU76" s="69"/>
      <c r="LV76" s="69"/>
      <c r="LW76" s="69"/>
      <c r="LX76" s="69"/>
      <c r="LY76" s="69"/>
      <c r="LZ76" s="69"/>
      <c r="MA76" s="69"/>
      <c r="MB76" s="69"/>
      <c r="MC76" s="69"/>
      <c r="MD76" s="69"/>
      <c r="ME76" s="69"/>
      <c r="MF76" s="69"/>
      <c r="MG76" s="69"/>
      <c r="MH76" s="69"/>
      <c r="MI76" s="69"/>
      <c r="MJ76" s="69"/>
      <c r="MK76" s="69"/>
      <c r="ML76" s="69"/>
      <c r="MM76" s="69"/>
      <c r="MN76" s="69"/>
      <c r="MO76" s="69"/>
      <c r="MP76" s="69"/>
      <c r="MQ76" s="69"/>
      <c r="MR76" s="69"/>
      <c r="MS76" s="69"/>
      <c r="MT76" s="69"/>
      <c r="MU76" s="69"/>
      <c r="MV76" s="69"/>
      <c r="MW76" s="69"/>
      <c r="MX76" s="69"/>
      <c r="MY76" s="69"/>
      <c r="MZ76" s="69"/>
      <c r="NA76" s="69"/>
      <c r="NB76" s="69"/>
      <c r="NC76" s="69"/>
      <c r="ND76" s="69"/>
      <c r="NE76" s="69"/>
      <c r="NF76" s="69"/>
      <c r="NG76" s="69"/>
      <c r="NH76" s="69"/>
      <c r="NI76" s="69"/>
      <c r="NJ76" s="69"/>
      <c r="NK76" s="69"/>
      <c r="NL76" s="69"/>
      <c r="NM76" s="69"/>
      <c r="NN76" s="69"/>
      <c r="NO76" s="69"/>
      <c r="NP76" s="69"/>
      <c r="NQ76" s="69"/>
      <c r="NR76" s="69"/>
      <c r="NS76" s="69"/>
      <c r="NT76" s="69"/>
      <c r="NU76" s="69"/>
      <c r="NV76" s="69"/>
      <c r="NW76" s="69"/>
      <c r="NX76" s="69"/>
      <c r="NY76" s="69"/>
      <c r="NZ76" s="69"/>
      <c r="OA76" s="69"/>
      <c r="OB76" s="69"/>
      <c r="OC76" s="69"/>
      <c r="OD76" s="69"/>
      <c r="OE76" s="69"/>
      <c r="OF76" s="69"/>
      <c r="OG76" s="69"/>
      <c r="OH76" s="69"/>
      <c r="OI76" s="69"/>
      <c r="OJ76" s="69"/>
      <c r="OK76" s="69"/>
      <c r="OL76" s="69"/>
      <c r="OM76" s="69"/>
      <c r="ON76" s="69"/>
      <c r="OO76" s="69"/>
      <c r="OP76" s="69"/>
      <c r="OQ76" s="69"/>
      <c r="OR76" s="69"/>
      <c r="OS76" s="69"/>
      <c r="OT76" s="69"/>
      <c r="OU76" s="69"/>
      <c r="OV76" s="69"/>
      <c r="OW76" s="69"/>
      <c r="OX76" s="69"/>
      <c r="OY76" s="69"/>
      <c r="OZ76" s="69"/>
      <c r="PA76" s="69"/>
      <c r="PB76" s="69"/>
      <c r="PC76" s="69"/>
      <c r="PD76" s="69"/>
      <c r="PE76" s="69"/>
      <c r="PF76" s="69"/>
      <c r="PG76" s="69"/>
      <c r="PH76" s="69"/>
      <c r="PI76" s="69"/>
      <c r="PJ76" s="69"/>
      <c r="PK76" s="69"/>
      <c r="PL76" s="69"/>
      <c r="PM76" s="69"/>
      <c r="PN76" s="69"/>
      <c r="PO76" s="69"/>
      <c r="PP76" s="69"/>
      <c r="PQ76" s="69"/>
      <c r="PR76" s="69"/>
      <c r="PS76" s="69"/>
      <c r="PT76" s="69"/>
      <c r="PU76" s="69"/>
      <c r="PV76" s="69"/>
      <c r="PW76" s="69"/>
      <c r="PX76" s="69"/>
      <c r="PY76" s="69"/>
      <c r="PZ76" s="69"/>
      <c r="QA76" s="69"/>
      <c r="QB76" s="69"/>
      <c r="QC76" s="69"/>
      <c r="QD76" s="69"/>
      <c r="QE76" s="69"/>
      <c r="QF76" s="69"/>
      <c r="QG76" s="69"/>
      <c r="QH76" s="69"/>
      <c r="QI76" s="69"/>
      <c r="QJ76" s="69"/>
      <c r="QK76" s="69"/>
      <c r="QL76" s="69"/>
      <c r="QM76" s="69"/>
      <c r="QN76" s="69"/>
      <c r="QO76" s="69"/>
      <c r="QP76" s="69"/>
      <c r="QQ76" s="69"/>
      <c r="QR76" s="69"/>
      <c r="QS76" s="69"/>
      <c r="QT76" s="69"/>
      <c r="QU76" s="69"/>
      <c r="QV76" s="69"/>
      <c r="QW76" s="69"/>
      <c r="QX76" s="69"/>
      <c r="QY76" s="69"/>
      <c r="QZ76" s="69"/>
      <c r="RA76" s="69"/>
      <c r="RB76" s="69"/>
      <c r="RC76" s="69"/>
      <c r="RD76" s="69"/>
      <c r="RE76" s="69"/>
      <c r="RF76" s="69"/>
      <c r="RG76" s="69"/>
      <c r="RH76" s="69"/>
      <c r="RI76" s="69"/>
      <c r="RJ76" s="69"/>
      <c r="RK76" s="69"/>
      <c r="RL76" s="69"/>
      <c r="RM76" s="69"/>
      <c r="RN76" s="69"/>
      <c r="RO76" s="69"/>
      <c r="RP76" s="69"/>
      <c r="RQ76" s="69"/>
      <c r="RR76" s="69"/>
      <c r="RS76" s="69"/>
      <c r="RT76" s="69"/>
      <c r="RU76" s="69"/>
      <c r="RV76" s="69"/>
      <c r="RW76" s="69"/>
      <c r="RX76" s="69"/>
      <c r="RY76" s="69"/>
      <c r="RZ76" s="69"/>
      <c r="SA76" s="69"/>
      <c r="SB76" s="69"/>
      <c r="SC76" s="69"/>
      <c r="SD76" s="69"/>
      <c r="SE76" s="69"/>
      <c r="SF76" s="69"/>
      <c r="SG76" s="69"/>
      <c r="SH76" s="69"/>
      <c r="SI76" s="69"/>
      <c r="SJ76" s="69"/>
      <c r="SK76" s="69"/>
      <c r="SL76" s="69"/>
      <c r="SM76" s="69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69"/>
      <c r="TB76" s="69"/>
      <c r="TC76" s="69"/>
      <c r="TD76" s="69"/>
      <c r="TE76" s="69"/>
      <c r="TF76" s="69"/>
      <c r="TG76" s="69"/>
      <c r="TH76" s="69"/>
      <c r="TI76" s="69"/>
      <c r="TJ76" s="69"/>
      <c r="TK76" s="69"/>
      <c r="TL76" s="69"/>
      <c r="TM76" s="69"/>
      <c r="TN76" s="69"/>
      <c r="TO76" s="69"/>
      <c r="TP76" s="69"/>
      <c r="TQ76" s="69"/>
      <c r="TR76" s="69"/>
      <c r="TS76" s="69"/>
      <c r="TT76" s="69"/>
      <c r="TU76" s="69"/>
      <c r="TV76" s="69"/>
      <c r="TW76" s="69"/>
      <c r="TX76" s="69"/>
      <c r="TY76" s="69"/>
      <c r="TZ76" s="69"/>
      <c r="UA76" s="69"/>
      <c r="UB76" s="69"/>
      <c r="UC76" s="69"/>
      <c r="UD76" s="69"/>
      <c r="UE76" s="69"/>
      <c r="UF76" s="69"/>
      <c r="UG76" s="69"/>
      <c r="UH76" s="69"/>
      <c r="UI76" s="69"/>
      <c r="UJ76" s="69"/>
      <c r="UK76" s="69"/>
      <c r="UL76" s="69"/>
      <c r="UM76" s="69"/>
      <c r="UN76" s="69"/>
      <c r="UO76" s="69"/>
      <c r="UP76" s="69"/>
      <c r="UQ76" s="69"/>
      <c r="UR76" s="69"/>
      <c r="US76" s="69"/>
      <c r="UT76" s="69"/>
      <c r="UU76" s="69"/>
      <c r="UV76" s="69"/>
      <c r="UW76" s="69"/>
      <c r="UX76" s="69"/>
      <c r="UY76" s="69"/>
      <c r="UZ76" s="69"/>
      <c r="VA76" s="69"/>
      <c r="VB76" s="69"/>
      <c r="VC76" s="69"/>
      <c r="VD76" s="69"/>
      <c r="VE76" s="69"/>
      <c r="VF76" s="69"/>
      <c r="VG76" s="69"/>
      <c r="VH76" s="69"/>
      <c r="VI76" s="69"/>
      <c r="VJ76" s="69"/>
      <c r="VK76" s="69"/>
      <c r="VL76" s="69"/>
      <c r="VM76" s="69"/>
      <c r="VN76" s="69"/>
      <c r="VO76" s="69"/>
      <c r="VP76" s="69"/>
      <c r="VQ76" s="69"/>
      <c r="VR76" s="69"/>
      <c r="VS76" s="69"/>
      <c r="VT76" s="69"/>
      <c r="VU76" s="69"/>
      <c r="VV76" s="69"/>
      <c r="VW76" s="69"/>
      <c r="VX76" s="69"/>
      <c r="VY76" s="69"/>
      <c r="VZ76" s="69"/>
      <c r="WA76" s="69"/>
      <c r="WB76" s="69"/>
      <c r="WC76" s="69"/>
      <c r="WD76" s="69"/>
      <c r="WE76" s="69"/>
      <c r="WF76" s="69"/>
      <c r="WG76" s="69"/>
      <c r="WH76" s="69"/>
      <c r="WI76" s="69"/>
      <c r="WJ76" s="69"/>
      <c r="WK76" s="69"/>
      <c r="WL76" s="69"/>
      <c r="WM76" s="69"/>
      <c r="WN76" s="69"/>
      <c r="WO76" s="69"/>
      <c r="WP76" s="69"/>
      <c r="WQ76" s="69"/>
      <c r="WR76" s="69"/>
      <c r="WS76" s="69"/>
      <c r="WT76" s="69"/>
      <c r="WU76" s="69"/>
      <c r="WV76" s="69"/>
      <c r="WW76" s="69"/>
      <c r="WX76" s="69"/>
      <c r="WY76" s="69"/>
      <c r="WZ76" s="69"/>
      <c r="XA76" s="69"/>
      <c r="XB76" s="69"/>
      <c r="XC76" s="69"/>
      <c r="XD76" s="69"/>
      <c r="XE76" s="69"/>
      <c r="XF76" s="69"/>
      <c r="XG76" s="69"/>
      <c r="XH76" s="69"/>
      <c r="XI76" s="69"/>
      <c r="XJ76" s="69"/>
      <c r="XK76" s="69"/>
      <c r="XL76" s="69"/>
      <c r="XM76" s="69"/>
      <c r="XN76" s="69"/>
      <c r="XO76" s="69"/>
      <c r="XP76" s="69"/>
      <c r="XQ76" s="69"/>
      <c r="XR76" s="69"/>
      <c r="XS76" s="69"/>
      <c r="XT76" s="69"/>
      <c r="XU76" s="69"/>
      <c r="XV76" s="69"/>
      <c r="XW76" s="69"/>
      <c r="XX76" s="69"/>
      <c r="XY76" s="69"/>
      <c r="XZ76" s="69"/>
      <c r="YA76" s="69"/>
      <c r="YB76" s="69"/>
      <c r="YC76" s="69"/>
      <c r="YD76" s="69"/>
      <c r="YE76" s="69"/>
      <c r="YF76" s="69"/>
      <c r="YG76" s="69"/>
      <c r="YH76" s="69"/>
      <c r="YI76" s="69"/>
      <c r="YJ76" s="69"/>
      <c r="YK76" s="69"/>
      <c r="YL76" s="69"/>
      <c r="YM76" s="69"/>
      <c r="YN76" s="69"/>
      <c r="YO76" s="69"/>
      <c r="YP76" s="69"/>
      <c r="YQ76" s="69"/>
      <c r="YR76" s="69"/>
      <c r="YS76" s="69"/>
      <c r="YT76" s="69"/>
      <c r="YU76" s="69"/>
      <c r="YV76" s="69"/>
      <c r="YW76" s="69"/>
      <c r="YX76" s="69"/>
      <c r="YY76" s="69"/>
      <c r="YZ76" s="69"/>
      <c r="ZA76" s="69"/>
      <c r="ZB76" s="69"/>
      <c r="ZC76" s="69"/>
      <c r="ZD76" s="69"/>
      <c r="ZE76" s="69"/>
      <c r="ZF76" s="69"/>
      <c r="ZG76" s="69"/>
      <c r="ZH76" s="69"/>
      <c r="ZI76" s="69"/>
      <c r="ZJ76" s="69"/>
      <c r="ZK76" s="69"/>
      <c r="ZL76" s="69"/>
      <c r="ZM76" s="69"/>
      <c r="ZN76" s="69"/>
      <c r="ZO76" s="69"/>
      <c r="ZP76" s="69"/>
      <c r="ZQ76" s="69"/>
      <c r="ZR76" s="69"/>
      <c r="ZS76" s="69"/>
      <c r="ZT76" s="69"/>
      <c r="ZU76" s="69"/>
      <c r="ZV76" s="69"/>
      <c r="ZW76" s="69"/>
      <c r="ZX76" s="69"/>
      <c r="ZY76" s="69"/>
      <c r="ZZ76" s="69"/>
      <c r="AAA76" s="69"/>
      <c r="AAB76" s="69"/>
      <c r="AAC76" s="69"/>
      <c r="AAD76" s="69"/>
      <c r="AAE76" s="69"/>
      <c r="AAF76" s="69"/>
      <c r="AAG76" s="69"/>
      <c r="AAH76" s="69"/>
      <c r="AAI76" s="69"/>
      <c r="AAJ76" s="69"/>
      <c r="AAK76" s="69"/>
      <c r="AAL76" s="69"/>
      <c r="AAM76" s="69"/>
      <c r="AAN76" s="69"/>
      <c r="AAO76" s="69"/>
      <c r="AAP76" s="69"/>
      <c r="AAQ76" s="69"/>
      <c r="AAR76" s="69"/>
      <c r="AAS76" s="69"/>
      <c r="AAT76" s="69"/>
      <c r="AAU76" s="69"/>
      <c r="AAV76" s="69"/>
      <c r="AAW76" s="69"/>
      <c r="AAX76" s="69"/>
      <c r="AAY76" s="69"/>
      <c r="AAZ76" s="69"/>
      <c r="ABA76" s="69"/>
      <c r="ABB76" s="69"/>
      <c r="ABC76" s="69"/>
      <c r="ABD76" s="69"/>
      <c r="ABE76" s="69"/>
      <c r="ABF76" s="69"/>
      <c r="ABG76" s="69"/>
      <c r="ABH76" s="69"/>
      <c r="ABI76" s="69"/>
      <c r="ABJ76" s="69"/>
      <c r="ABK76" s="69"/>
      <c r="ABL76" s="69"/>
      <c r="ABM76" s="69"/>
      <c r="ABN76" s="69"/>
      <c r="ABO76" s="69"/>
      <c r="ABP76" s="69"/>
      <c r="ABQ76" s="69"/>
      <c r="ABR76" s="69"/>
      <c r="ABS76" s="69"/>
      <c r="ABT76" s="69"/>
    </row>
    <row r="77" spans="1:748" s="76" customFormat="1" ht="14.45" customHeight="1">
      <c r="A77" s="70" t="s">
        <v>99</v>
      </c>
      <c r="B77" s="71" t="s">
        <v>64</v>
      </c>
      <c r="C77" s="71" t="s">
        <v>32</v>
      </c>
      <c r="D77" s="71" t="s">
        <v>23</v>
      </c>
      <c r="E77" s="72">
        <v>6900.90643</v>
      </c>
      <c r="F77" s="72">
        <v>1725.2266075</v>
      </c>
      <c r="G77" s="73">
        <v>869</v>
      </c>
      <c r="H77" s="71">
        <v>0</v>
      </c>
      <c r="I77" s="71">
        <v>0</v>
      </c>
      <c r="J77" s="71">
        <v>0</v>
      </c>
      <c r="K77" s="74">
        <v>0</v>
      </c>
      <c r="L77" s="74">
        <v>0</v>
      </c>
      <c r="M77" s="74">
        <v>0</v>
      </c>
      <c r="N77" s="38">
        <v>0</v>
      </c>
      <c r="O77" s="38">
        <v>0</v>
      </c>
      <c r="P77" s="68">
        <f t="shared" si="10"/>
        <v>0</v>
      </c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  <c r="IV77" s="75"/>
      <c r="IW77" s="75"/>
      <c r="IX77" s="75"/>
      <c r="IY77" s="75"/>
      <c r="IZ77" s="75"/>
      <c r="JA77" s="75"/>
      <c r="JB77" s="75"/>
      <c r="JC77" s="75"/>
      <c r="JD77" s="75"/>
      <c r="JE77" s="75"/>
      <c r="JF77" s="75"/>
      <c r="JG77" s="75"/>
      <c r="JH77" s="75"/>
      <c r="JI77" s="75"/>
      <c r="JJ77" s="75"/>
      <c r="JK77" s="75"/>
      <c r="JL77" s="75"/>
      <c r="JM77" s="75"/>
      <c r="JN77" s="75"/>
      <c r="JO77" s="75"/>
      <c r="JP77" s="75"/>
      <c r="JQ77" s="75"/>
      <c r="JR77" s="75"/>
      <c r="JS77" s="75"/>
      <c r="JT77" s="75"/>
      <c r="JU77" s="75"/>
      <c r="JV77" s="75"/>
      <c r="JW77" s="75"/>
      <c r="JX77" s="75"/>
      <c r="JY77" s="75"/>
      <c r="JZ77" s="75"/>
      <c r="KA77" s="75"/>
      <c r="KB77" s="75"/>
      <c r="KC77" s="75"/>
      <c r="KD77" s="75"/>
      <c r="KE77" s="75"/>
      <c r="KF77" s="75"/>
      <c r="KG77" s="75"/>
      <c r="KH77" s="75"/>
      <c r="KI77" s="75"/>
      <c r="KJ77" s="75"/>
      <c r="KK77" s="75"/>
      <c r="KL77" s="75"/>
      <c r="KM77" s="75"/>
      <c r="KN77" s="75"/>
      <c r="KO77" s="75"/>
      <c r="KP77" s="75"/>
      <c r="KQ77" s="75"/>
      <c r="KR77" s="75"/>
      <c r="KS77" s="75"/>
      <c r="KT77" s="75"/>
      <c r="KU77" s="75"/>
      <c r="KV77" s="75"/>
      <c r="KW77" s="75"/>
      <c r="KX77" s="75"/>
      <c r="KY77" s="75"/>
      <c r="KZ77" s="75"/>
      <c r="LA77" s="75"/>
      <c r="LB77" s="75"/>
      <c r="LC77" s="75"/>
      <c r="LD77" s="75"/>
      <c r="LE77" s="75"/>
      <c r="LF77" s="75"/>
      <c r="LG77" s="75"/>
      <c r="LH77" s="75"/>
      <c r="LI77" s="75"/>
      <c r="LJ77" s="75"/>
      <c r="LK77" s="75"/>
      <c r="LL77" s="75"/>
      <c r="LM77" s="75"/>
      <c r="LN77" s="75"/>
      <c r="LO77" s="75"/>
      <c r="LP77" s="75"/>
      <c r="LQ77" s="75"/>
      <c r="LR77" s="75"/>
      <c r="LS77" s="75"/>
      <c r="LT77" s="75"/>
      <c r="LU77" s="75"/>
      <c r="LV77" s="75"/>
      <c r="LW77" s="75"/>
      <c r="LX77" s="75"/>
      <c r="LY77" s="75"/>
      <c r="LZ77" s="75"/>
      <c r="MA77" s="75"/>
      <c r="MB77" s="75"/>
      <c r="MC77" s="75"/>
      <c r="MD77" s="75"/>
      <c r="ME77" s="75"/>
      <c r="MF77" s="75"/>
      <c r="MG77" s="75"/>
      <c r="MH77" s="75"/>
      <c r="MI77" s="75"/>
      <c r="MJ77" s="75"/>
      <c r="MK77" s="75"/>
      <c r="ML77" s="75"/>
      <c r="MM77" s="75"/>
      <c r="MN77" s="75"/>
      <c r="MO77" s="75"/>
      <c r="MP77" s="75"/>
      <c r="MQ77" s="75"/>
      <c r="MR77" s="75"/>
      <c r="MS77" s="75"/>
      <c r="MT77" s="75"/>
      <c r="MU77" s="75"/>
      <c r="MV77" s="75"/>
      <c r="MW77" s="75"/>
      <c r="MX77" s="75"/>
      <c r="MY77" s="75"/>
      <c r="MZ77" s="75"/>
      <c r="NA77" s="75"/>
      <c r="NB77" s="75"/>
      <c r="NC77" s="75"/>
      <c r="ND77" s="75"/>
      <c r="NE77" s="75"/>
      <c r="NF77" s="75"/>
      <c r="NG77" s="75"/>
      <c r="NH77" s="75"/>
      <c r="NI77" s="75"/>
      <c r="NJ77" s="75"/>
      <c r="NK77" s="75"/>
      <c r="NL77" s="75"/>
      <c r="NM77" s="75"/>
      <c r="NN77" s="75"/>
      <c r="NO77" s="75"/>
      <c r="NP77" s="75"/>
      <c r="NQ77" s="75"/>
      <c r="NR77" s="75"/>
      <c r="NS77" s="75"/>
      <c r="NT77" s="75"/>
      <c r="NU77" s="75"/>
      <c r="NV77" s="75"/>
      <c r="NW77" s="75"/>
      <c r="NX77" s="75"/>
      <c r="NY77" s="75"/>
      <c r="NZ77" s="75"/>
      <c r="OA77" s="75"/>
      <c r="OB77" s="75"/>
      <c r="OC77" s="75"/>
      <c r="OD77" s="75"/>
      <c r="OE77" s="75"/>
      <c r="OF77" s="75"/>
      <c r="OG77" s="75"/>
      <c r="OH77" s="75"/>
      <c r="OI77" s="75"/>
      <c r="OJ77" s="75"/>
      <c r="OK77" s="75"/>
      <c r="OL77" s="75"/>
      <c r="OM77" s="75"/>
      <c r="ON77" s="75"/>
      <c r="OO77" s="75"/>
      <c r="OP77" s="75"/>
      <c r="OQ77" s="75"/>
      <c r="OR77" s="75"/>
      <c r="OS77" s="75"/>
      <c r="OT77" s="75"/>
      <c r="OU77" s="75"/>
      <c r="OV77" s="75"/>
      <c r="OW77" s="75"/>
      <c r="OX77" s="75"/>
      <c r="OY77" s="75"/>
      <c r="OZ77" s="75"/>
      <c r="PA77" s="75"/>
      <c r="PB77" s="75"/>
      <c r="PC77" s="75"/>
      <c r="PD77" s="75"/>
      <c r="PE77" s="75"/>
      <c r="PF77" s="75"/>
      <c r="PG77" s="75"/>
      <c r="PH77" s="75"/>
      <c r="PI77" s="75"/>
      <c r="PJ77" s="75"/>
      <c r="PK77" s="75"/>
      <c r="PL77" s="75"/>
      <c r="PM77" s="75"/>
      <c r="PN77" s="75"/>
      <c r="PO77" s="75"/>
      <c r="PP77" s="75"/>
      <c r="PQ77" s="75"/>
      <c r="PR77" s="75"/>
      <c r="PS77" s="75"/>
      <c r="PT77" s="75"/>
      <c r="PU77" s="75"/>
      <c r="PV77" s="75"/>
      <c r="PW77" s="75"/>
      <c r="PX77" s="75"/>
      <c r="PY77" s="75"/>
      <c r="PZ77" s="75"/>
      <c r="QA77" s="75"/>
      <c r="QB77" s="75"/>
      <c r="QC77" s="75"/>
      <c r="QD77" s="75"/>
      <c r="QE77" s="75"/>
      <c r="QF77" s="75"/>
      <c r="QG77" s="75"/>
      <c r="QH77" s="75"/>
      <c r="QI77" s="75"/>
      <c r="QJ77" s="75"/>
      <c r="QK77" s="75"/>
      <c r="QL77" s="75"/>
      <c r="QM77" s="75"/>
      <c r="QN77" s="75"/>
      <c r="QO77" s="75"/>
      <c r="QP77" s="75"/>
      <c r="QQ77" s="75"/>
      <c r="QR77" s="75"/>
      <c r="QS77" s="75"/>
      <c r="QT77" s="75"/>
      <c r="QU77" s="75"/>
      <c r="QV77" s="75"/>
      <c r="QW77" s="75"/>
      <c r="QX77" s="75"/>
      <c r="QY77" s="75"/>
      <c r="QZ77" s="75"/>
      <c r="RA77" s="75"/>
      <c r="RB77" s="75"/>
      <c r="RC77" s="75"/>
      <c r="RD77" s="75"/>
      <c r="RE77" s="75"/>
      <c r="RF77" s="75"/>
      <c r="RG77" s="75"/>
      <c r="RH77" s="75"/>
      <c r="RI77" s="75"/>
      <c r="RJ77" s="75"/>
      <c r="RK77" s="75"/>
      <c r="RL77" s="75"/>
      <c r="RM77" s="75"/>
      <c r="RN77" s="75"/>
      <c r="RO77" s="75"/>
      <c r="RP77" s="75"/>
      <c r="RQ77" s="75"/>
      <c r="RR77" s="75"/>
      <c r="RS77" s="75"/>
      <c r="RT77" s="75"/>
      <c r="RU77" s="75"/>
      <c r="RV77" s="75"/>
      <c r="RW77" s="75"/>
      <c r="RX77" s="75"/>
      <c r="RY77" s="75"/>
      <c r="RZ77" s="75"/>
      <c r="SA77" s="75"/>
      <c r="SB77" s="75"/>
      <c r="SC77" s="75"/>
      <c r="SD77" s="75"/>
      <c r="SE77" s="75"/>
      <c r="SF77" s="75"/>
      <c r="SG77" s="75"/>
      <c r="SH77" s="75"/>
      <c r="SI77" s="75"/>
      <c r="SJ77" s="75"/>
      <c r="SK77" s="75"/>
      <c r="SL77" s="75"/>
      <c r="SM77" s="75"/>
      <c r="SN77" s="75"/>
      <c r="SO77" s="75"/>
      <c r="SP77" s="75"/>
      <c r="SQ77" s="75"/>
      <c r="SR77" s="75"/>
      <c r="SS77" s="75"/>
      <c r="ST77" s="75"/>
      <c r="SU77" s="75"/>
      <c r="SV77" s="75"/>
      <c r="SW77" s="75"/>
      <c r="SX77" s="75"/>
      <c r="SY77" s="75"/>
      <c r="SZ77" s="75"/>
      <c r="TA77" s="75"/>
      <c r="TB77" s="75"/>
      <c r="TC77" s="75"/>
      <c r="TD77" s="75"/>
      <c r="TE77" s="75"/>
      <c r="TF77" s="75"/>
      <c r="TG77" s="75"/>
      <c r="TH77" s="75"/>
      <c r="TI77" s="75"/>
      <c r="TJ77" s="75"/>
      <c r="TK77" s="75"/>
      <c r="TL77" s="75"/>
      <c r="TM77" s="75"/>
      <c r="TN77" s="75"/>
      <c r="TO77" s="75"/>
      <c r="TP77" s="75"/>
      <c r="TQ77" s="75"/>
      <c r="TR77" s="75"/>
      <c r="TS77" s="75"/>
      <c r="TT77" s="75"/>
      <c r="TU77" s="75"/>
      <c r="TV77" s="75"/>
      <c r="TW77" s="75"/>
      <c r="TX77" s="75"/>
      <c r="TY77" s="75"/>
      <c r="TZ77" s="75"/>
      <c r="UA77" s="75"/>
      <c r="UB77" s="75"/>
      <c r="UC77" s="75"/>
      <c r="UD77" s="75"/>
      <c r="UE77" s="75"/>
      <c r="UF77" s="75"/>
      <c r="UG77" s="75"/>
      <c r="UH77" s="75"/>
      <c r="UI77" s="75"/>
      <c r="UJ77" s="75"/>
      <c r="UK77" s="75"/>
      <c r="UL77" s="75"/>
      <c r="UM77" s="75"/>
      <c r="UN77" s="75"/>
      <c r="UO77" s="75"/>
      <c r="UP77" s="75"/>
      <c r="UQ77" s="75"/>
      <c r="UR77" s="75"/>
      <c r="US77" s="75"/>
      <c r="UT77" s="75"/>
      <c r="UU77" s="75"/>
      <c r="UV77" s="75"/>
      <c r="UW77" s="75"/>
      <c r="UX77" s="75"/>
      <c r="UY77" s="75"/>
      <c r="UZ77" s="75"/>
      <c r="VA77" s="75"/>
      <c r="VB77" s="75"/>
      <c r="VC77" s="75"/>
      <c r="VD77" s="75"/>
      <c r="VE77" s="75"/>
      <c r="VF77" s="75"/>
      <c r="VG77" s="75"/>
      <c r="VH77" s="75"/>
      <c r="VI77" s="75"/>
      <c r="VJ77" s="75"/>
      <c r="VK77" s="75"/>
      <c r="VL77" s="75"/>
      <c r="VM77" s="75"/>
      <c r="VN77" s="75"/>
      <c r="VO77" s="75"/>
      <c r="VP77" s="75"/>
      <c r="VQ77" s="75"/>
      <c r="VR77" s="75"/>
      <c r="VS77" s="75"/>
      <c r="VT77" s="75"/>
      <c r="VU77" s="75"/>
      <c r="VV77" s="75"/>
      <c r="VW77" s="75"/>
      <c r="VX77" s="75"/>
      <c r="VY77" s="75"/>
      <c r="VZ77" s="75"/>
      <c r="WA77" s="75"/>
      <c r="WB77" s="75"/>
      <c r="WC77" s="75"/>
      <c r="WD77" s="75"/>
      <c r="WE77" s="75"/>
      <c r="WF77" s="75"/>
      <c r="WG77" s="75"/>
      <c r="WH77" s="75"/>
      <c r="WI77" s="75"/>
      <c r="WJ77" s="75"/>
      <c r="WK77" s="75"/>
      <c r="WL77" s="75"/>
      <c r="WM77" s="75"/>
      <c r="WN77" s="75"/>
      <c r="WO77" s="75"/>
      <c r="WP77" s="75"/>
      <c r="WQ77" s="75"/>
      <c r="WR77" s="75"/>
      <c r="WS77" s="75"/>
      <c r="WT77" s="75"/>
      <c r="WU77" s="75"/>
      <c r="WV77" s="75"/>
      <c r="WW77" s="75"/>
      <c r="WX77" s="75"/>
      <c r="WY77" s="75"/>
      <c r="WZ77" s="75"/>
      <c r="XA77" s="75"/>
      <c r="XB77" s="75"/>
      <c r="XC77" s="75"/>
      <c r="XD77" s="75"/>
      <c r="XE77" s="75"/>
      <c r="XF77" s="75"/>
      <c r="XG77" s="75"/>
      <c r="XH77" s="75"/>
      <c r="XI77" s="75"/>
      <c r="XJ77" s="75"/>
      <c r="XK77" s="75"/>
      <c r="XL77" s="75"/>
      <c r="XM77" s="75"/>
      <c r="XN77" s="75"/>
      <c r="XO77" s="75"/>
      <c r="XP77" s="75"/>
      <c r="XQ77" s="75"/>
      <c r="XR77" s="75"/>
      <c r="XS77" s="75"/>
      <c r="XT77" s="75"/>
      <c r="XU77" s="75"/>
      <c r="XV77" s="75"/>
      <c r="XW77" s="75"/>
      <c r="XX77" s="75"/>
      <c r="XY77" s="75"/>
      <c r="XZ77" s="75"/>
      <c r="YA77" s="75"/>
      <c r="YB77" s="75"/>
      <c r="YC77" s="75"/>
      <c r="YD77" s="75"/>
      <c r="YE77" s="75"/>
      <c r="YF77" s="75"/>
      <c r="YG77" s="75"/>
      <c r="YH77" s="75"/>
      <c r="YI77" s="75"/>
      <c r="YJ77" s="75"/>
      <c r="YK77" s="75"/>
      <c r="YL77" s="75"/>
      <c r="YM77" s="75"/>
      <c r="YN77" s="75"/>
      <c r="YO77" s="75"/>
      <c r="YP77" s="75"/>
      <c r="YQ77" s="75"/>
      <c r="YR77" s="75"/>
      <c r="YS77" s="75"/>
      <c r="YT77" s="75"/>
      <c r="YU77" s="75"/>
      <c r="YV77" s="75"/>
      <c r="YW77" s="75"/>
      <c r="YX77" s="75"/>
      <c r="YY77" s="75"/>
      <c r="YZ77" s="75"/>
      <c r="ZA77" s="75"/>
      <c r="ZB77" s="75"/>
      <c r="ZC77" s="75"/>
      <c r="ZD77" s="75"/>
      <c r="ZE77" s="75"/>
      <c r="ZF77" s="75"/>
      <c r="ZG77" s="75"/>
      <c r="ZH77" s="75"/>
      <c r="ZI77" s="75"/>
      <c r="ZJ77" s="75"/>
      <c r="ZK77" s="75"/>
      <c r="ZL77" s="75"/>
      <c r="ZM77" s="75"/>
      <c r="ZN77" s="75"/>
      <c r="ZO77" s="75"/>
      <c r="ZP77" s="75"/>
      <c r="ZQ77" s="75"/>
      <c r="ZR77" s="75"/>
      <c r="ZS77" s="75"/>
      <c r="ZT77" s="75"/>
      <c r="ZU77" s="75"/>
      <c r="ZV77" s="75"/>
      <c r="ZW77" s="75"/>
      <c r="ZX77" s="75"/>
      <c r="ZY77" s="75"/>
      <c r="ZZ77" s="75"/>
      <c r="AAA77" s="75"/>
      <c r="AAB77" s="75"/>
      <c r="AAC77" s="75"/>
      <c r="AAD77" s="75"/>
      <c r="AAE77" s="75"/>
      <c r="AAF77" s="75"/>
      <c r="AAG77" s="75"/>
      <c r="AAH77" s="75"/>
      <c r="AAI77" s="75"/>
      <c r="AAJ77" s="75"/>
      <c r="AAK77" s="75"/>
      <c r="AAL77" s="75"/>
      <c r="AAM77" s="75"/>
      <c r="AAN77" s="75"/>
      <c r="AAO77" s="75"/>
      <c r="AAP77" s="75"/>
      <c r="AAQ77" s="75"/>
      <c r="AAR77" s="75"/>
      <c r="AAS77" s="75"/>
      <c r="AAT77" s="75"/>
      <c r="AAU77" s="75"/>
      <c r="AAV77" s="75"/>
      <c r="AAW77" s="75"/>
      <c r="AAX77" s="75"/>
      <c r="AAY77" s="75"/>
      <c r="AAZ77" s="75"/>
      <c r="ABA77" s="75"/>
      <c r="ABB77" s="75"/>
      <c r="ABC77" s="75"/>
      <c r="ABD77" s="75"/>
      <c r="ABE77" s="75"/>
      <c r="ABF77" s="75"/>
      <c r="ABG77" s="75"/>
      <c r="ABH77" s="75"/>
      <c r="ABI77" s="75"/>
      <c r="ABJ77" s="75"/>
      <c r="ABK77" s="75"/>
      <c r="ABL77" s="75"/>
      <c r="ABM77" s="75"/>
      <c r="ABN77" s="75"/>
      <c r="ABO77" s="75"/>
      <c r="ABP77" s="75"/>
      <c r="ABQ77" s="75"/>
      <c r="ABR77" s="75"/>
      <c r="ABS77" s="75"/>
      <c r="ABT77" s="75"/>
    </row>
    <row r="78" spans="1:748" ht="14.45" customHeight="1">
      <c r="A78" s="28" t="s">
        <v>100</v>
      </c>
      <c r="B78" s="30" t="s">
        <v>64</v>
      </c>
      <c r="C78" s="30" t="s">
        <v>68</v>
      </c>
      <c r="D78" s="30" t="s">
        <v>23</v>
      </c>
      <c r="E78" s="31">
        <v>10620</v>
      </c>
      <c r="F78" s="31">
        <v>0</v>
      </c>
      <c r="G78" s="32">
        <v>434</v>
      </c>
      <c r="H78" s="32">
        <v>445</v>
      </c>
      <c r="I78" s="32">
        <v>462</v>
      </c>
      <c r="J78" s="32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68">
        <f t="shared" si="10"/>
        <v>0</v>
      </c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  <c r="IV78" s="69"/>
      <c r="IW78" s="69"/>
      <c r="IX78" s="69"/>
      <c r="IY78" s="69"/>
      <c r="IZ78" s="69"/>
      <c r="JA78" s="69"/>
      <c r="JB78" s="69"/>
      <c r="JC78" s="69"/>
      <c r="JD78" s="69"/>
      <c r="JE78" s="69"/>
      <c r="JF78" s="69"/>
      <c r="JG78" s="69"/>
      <c r="JH78" s="69"/>
      <c r="JI78" s="69"/>
      <c r="JJ78" s="69"/>
      <c r="JK78" s="69"/>
      <c r="JL78" s="69"/>
      <c r="JM78" s="69"/>
      <c r="JN78" s="69"/>
      <c r="JO78" s="69"/>
      <c r="JP78" s="69"/>
      <c r="JQ78" s="69"/>
      <c r="JR78" s="69"/>
      <c r="JS78" s="69"/>
      <c r="JT78" s="69"/>
      <c r="JU78" s="69"/>
      <c r="JV78" s="69"/>
      <c r="JW78" s="69"/>
      <c r="JX78" s="69"/>
      <c r="JY78" s="69"/>
      <c r="JZ78" s="69"/>
      <c r="KA78" s="69"/>
      <c r="KB78" s="69"/>
      <c r="KC78" s="69"/>
      <c r="KD78" s="69"/>
      <c r="KE78" s="69"/>
      <c r="KF78" s="69"/>
      <c r="KG78" s="69"/>
      <c r="KH78" s="69"/>
      <c r="KI78" s="69"/>
      <c r="KJ78" s="69"/>
      <c r="KK78" s="69"/>
      <c r="KL78" s="69"/>
      <c r="KM78" s="69"/>
      <c r="KN78" s="69"/>
      <c r="KO78" s="69"/>
      <c r="KP78" s="69"/>
      <c r="KQ78" s="69"/>
      <c r="KR78" s="69"/>
      <c r="KS78" s="69"/>
      <c r="KT78" s="69"/>
      <c r="KU78" s="69"/>
      <c r="KV78" s="69"/>
      <c r="KW78" s="69"/>
      <c r="KX78" s="69"/>
      <c r="KY78" s="69"/>
      <c r="KZ78" s="69"/>
      <c r="LA78" s="69"/>
      <c r="LB78" s="69"/>
      <c r="LC78" s="69"/>
      <c r="LD78" s="69"/>
      <c r="LE78" s="69"/>
      <c r="LF78" s="69"/>
      <c r="LG78" s="69"/>
      <c r="LH78" s="69"/>
      <c r="LI78" s="69"/>
      <c r="LJ78" s="69"/>
      <c r="LK78" s="69"/>
      <c r="LL78" s="69"/>
      <c r="LM78" s="69"/>
      <c r="LN78" s="69"/>
      <c r="LO78" s="69"/>
      <c r="LP78" s="69"/>
      <c r="LQ78" s="69"/>
      <c r="LR78" s="69"/>
      <c r="LS78" s="69"/>
      <c r="LT78" s="69"/>
      <c r="LU78" s="69"/>
      <c r="LV78" s="69"/>
      <c r="LW78" s="69"/>
      <c r="LX78" s="69"/>
      <c r="LY78" s="69"/>
      <c r="LZ78" s="69"/>
      <c r="MA78" s="69"/>
      <c r="MB78" s="69"/>
      <c r="MC78" s="69"/>
      <c r="MD78" s="69"/>
      <c r="ME78" s="69"/>
      <c r="MF78" s="69"/>
      <c r="MG78" s="69"/>
      <c r="MH78" s="69"/>
      <c r="MI78" s="69"/>
      <c r="MJ78" s="69"/>
      <c r="MK78" s="69"/>
      <c r="ML78" s="69"/>
      <c r="MM78" s="69"/>
      <c r="MN78" s="69"/>
      <c r="MO78" s="69"/>
      <c r="MP78" s="69"/>
      <c r="MQ78" s="69"/>
      <c r="MR78" s="69"/>
      <c r="MS78" s="69"/>
      <c r="MT78" s="69"/>
      <c r="MU78" s="69"/>
      <c r="MV78" s="69"/>
      <c r="MW78" s="69"/>
      <c r="MX78" s="69"/>
      <c r="MY78" s="69"/>
      <c r="MZ78" s="69"/>
      <c r="NA78" s="69"/>
      <c r="NB78" s="69"/>
      <c r="NC78" s="69"/>
      <c r="ND78" s="69"/>
      <c r="NE78" s="69"/>
      <c r="NF78" s="69"/>
      <c r="NG78" s="69"/>
      <c r="NH78" s="69"/>
      <c r="NI78" s="69"/>
      <c r="NJ78" s="69"/>
      <c r="NK78" s="69"/>
      <c r="NL78" s="69"/>
      <c r="NM78" s="69"/>
      <c r="NN78" s="69"/>
      <c r="NO78" s="69"/>
      <c r="NP78" s="69"/>
      <c r="NQ78" s="69"/>
      <c r="NR78" s="69"/>
      <c r="NS78" s="69"/>
      <c r="NT78" s="69"/>
      <c r="NU78" s="69"/>
      <c r="NV78" s="69"/>
      <c r="NW78" s="69"/>
      <c r="NX78" s="69"/>
      <c r="NY78" s="69"/>
      <c r="NZ78" s="69"/>
      <c r="OA78" s="69"/>
      <c r="OB78" s="69"/>
      <c r="OC78" s="69"/>
      <c r="OD78" s="69"/>
      <c r="OE78" s="69"/>
      <c r="OF78" s="69"/>
      <c r="OG78" s="69"/>
      <c r="OH78" s="69"/>
      <c r="OI78" s="69"/>
      <c r="OJ78" s="69"/>
      <c r="OK78" s="69"/>
      <c r="OL78" s="69"/>
      <c r="OM78" s="69"/>
      <c r="ON78" s="69"/>
      <c r="OO78" s="69"/>
      <c r="OP78" s="69"/>
      <c r="OQ78" s="69"/>
      <c r="OR78" s="69"/>
      <c r="OS78" s="69"/>
      <c r="OT78" s="69"/>
      <c r="OU78" s="69"/>
      <c r="OV78" s="69"/>
      <c r="OW78" s="69"/>
      <c r="OX78" s="69"/>
      <c r="OY78" s="69"/>
      <c r="OZ78" s="69"/>
      <c r="PA78" s="69"/>
      <c r="PB78" s="69"/>
      <c r="PC78" s="69"/>
      <c r="PD78" s="69"/>
      <c r="PE78" s="69"/>
      <c r="PF78" s="69"/>
      <c r="PG78" s="69"/>
      <c r="PH78" s="69"/>
      <c r="PI78" s="69"/>
      <c r="PJ78" s="69"/>
      <c r="PK78" s="69"/>
      <c r="PL78" s="69"/>
      <c r="PM78" s="69"/>
      <c r="PN78" s="69"/>
      <c r="PO78" s="69"/>
      <c r="PP78" s="69"/>
      <c r="PQ78" s="69"/>
      <c r="PR78" s="69"/>
      <c r="PS78" s="69"/>
      <c r="PT78" s="69"/>
      <c r="PU78" s="69"/>
      <c r="PV78" s="69"/>
      <c r="PW78" s="69"/>
      <c r="PX78" s="69"/>
      <c r="PY78" s="69"/>
      <c r="PZ78" s="69"/>
      <c r="QA78" s="69"/>
      <c r="QB78" s="69"/>
      <c r="QC78" s="69"/>
      <c r="QD78" s="69"/>
      <c r="QE78" s="69"/>
      <c r="QF78" s="69"/>
      <c r="QG78" s="69"/>
      <c r="QH78" s="69"/>
      <c r="QI78" s="69"/>
      <c r="QJ78" s="69"/>
      <c r="QK78" s="69"/>
      <c r="QL78" s="69"/>
      <c r="QM78" s="69"/>
      <c r="QN78" s="69"/>
      <c r="QO78" s="69"/>
      <c r="QP78" s="69"/>
      <c r="QQ78" s="69"/>
      <c r="QR78" s="69"/>
      <c r="QS78" s="69"/>
      <c r="QT78" s="69"/>
      <c r="QU78" s="69"/>
      <c r="QV78" s="69"/>
      <c r="QW78" s="69"/>
      <c r="QX78" s="69"/>
      <c r="QY78" s="69"/>
      <c r="QZ78" s="69"/>
      <c r="RA78" s="69"/>
      <c r="RB78" s="69"/>
      <c r="RC78" s="69"/>
      <c r="RD78" s="69"/>
      <c r="RE78" s="69"/>
      <c r="RF78" s="69"/>
      <c r="RG78" s="69"/>
      <c r="RH78" s="69"/>
      <c r="RI78" s="69"/>
      <c r="RJ78" s="69"/>
      <c r="RK78" s="69"/>
      <c r="RL78" s="69"/>
      <c r="RM78" s="69"/>
      <c r="RN78" s="69"/>
      <c r="RO78" s="69"/>
      <c r="RP78" s="69"/>
      <c r="RQ78" s="69"/>
      <c r="RR78" s="69"/>
      <c r="RS78" s="69"/>
      <c r="RT78" s="69"/>
      <c r="RU78" s="69"/>
      <c r="RV78" s="69"/>
      <c r="RW78" s="69"/>
      <c r="RX78" s="69"/>
      <c r="RY78" s="69"/>
      <c r="RZ78" s="69"/>
      <c r="SA78" s="69"/>
      <c r="SB78" s="69"/>
      <c r="SC78" s="69"/>
      <c r="SD78" s="69"/>
      <c r="SE78" s="69"/>
      <c r="SF78" s="69"/>
      <c r="SG78" s="69"/>
      <c r="SH78" s="69"/>
      <c r="SI78" s="69"/>
      <c r="SJ78" s="69"/>
      <c r="SK78" s="69"/>
      <c r="SL78" s="69"/>
      <c r="SM78" s="69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69"/>
      <c r="TB78" s="69"/>
      <c r="TC78" s="69"/>
      <c r="TD78" s="69"/>
      <c r="TE78" s="69"/>
      <c r="TF78" s="69"/>
      <c r="TG78" s="69"/>
      <c r="TH78" s="69"/>
      <c r="TI78" s="69"/>
      <c r="TJ78" s="69"/>
      <c r="TK78" s="69"/>
      <c r="TL78" s="69"/>
      <c r="TM78" s="69"/>
      <c r="TN78" s="69"/>
      <c r="TO78" s="69"/>
      <c r="TP78" s="69"/>
      <c r="TQ78" s="69"/>
      <c r="TR78" s="69"/>
      <c r="TS78" s="69"/>
      <c r="TT78" s="69"/>
      <c r="TU78" s="69"/>
      <c r="TV78" s="69"/>
      <c r="TW78" s="69"/>
      <c r="TX78" s="69"/>
      <c r="TY78" s="69"/>
      <c r="TZ78" s="69"/>
      <c r="UA78" s="69"/>
      <c r="UB78" s="69"/>
      <c r="UC78" s="69"/>
      <c r="UD78" s="69"/>
      <c r="UE78" s="69"/>
      <c r="UF78" s="69"/>
      <c r="UG78" s="69"/>
      <c r="UH78" s="69"/>
      <c r="UI78" s="69"/>
      <c r="UJ78" s="69"/>
      <c r="UK78" s="69"/>
      <c r="UL78" s="69"/>
      <c r="UM78" s="69"/>
      <c r="UN78" s="69"/>
      <c r="UO78" s="69"/>
      <c r="UP78" s="69"/>
      <c r="UQ78" s="69"/>
      <c r="UR78" s="69"/>
      <c r="US78" s="69"/>
      <c r="UT78" s="69"/>
      <c r="UU78" s="69"/>
      <c r="UV78" s="69"/>
      <c r="UW78" s="69"/>
      <c r="UX78" s="69"/>
      <c r="UY78" s="69"/>
      <c r="UZ78" s="69"/>
      <c r="VA78" s="69"/>
      <c r="VB78" s="69"/>
      <c r="VC78" s="69"/>
      <c r="VD78" s="69"/>
      <c r="VE78" s="69"/>
      <c r="VF78" s="69"/>
      <c r="VG78" s="69"/>
      <c r="VH78" s="69"/>
      <c r="VI78" s="69"/>
      <c r="VJ78" s="69"/>
      <c r="VK78" s="69"/>
      <c r="VL78" s="69"/>
      <c r="VM78" s="69"/>
      <c r="VN78" s="69"/>
      <c r="VO78" s="69"/>
      <c r="VP78" s="69"/>
      <c r="VQ78" s="69"/>
      <c r="VR78" s="69"/>
      <c r="VS78" s="69"/>
      <c r="VT78" s="69"/>
      <c r="VU78" s="69"/>
      <c r="VV78" s="69"/>
      <c r="VW78" s="69"/>
      <c r="VX78" s="69"/>
      <c r="VY78" s="69"/>
      <c r="VZ78" s="69"/>
      <c r="WA78" s="69"/>
      <c r="WB78" s="69"/>
      <c r="WC78" s="69"/>
      <c r="WD78" s="69"/>
      <c r="WE78" s="69"/>
      <c r="WF78" s="69"/>
      <c r="WG78" s="69"/>
      <c r="WH78" s="69"/>
      <c r="WI78" s="69"/>
      <c r="WJ78" s="69"/>
      <c r="WK78" s="69"/>
      <c r="WL78" s="69"/>
      <c r="WM78" s="69"/>
      <c r="WN78" s="69"/>
      <c r="WO78" s="69"/>
      <c r="WP78" s="69"/>
      <c r="WQ78" s="69"/>
      <c r="WR78" s="69"/>
      <c r="WS78" s="69"/>
      <c r="WT78" s="69"/>
      <c r="WU78" s="69"/>
      <c r="WV78" s="69"/>
      <c r="WW78" s="69"/>
      <c r="WX78" s="69"/>
      <c r="WY78" s="69"/>
      <c r="WZ78" s="69"/>
      <c r="XA78" s="69"/>
      <c r="XB78" s="69"/>
      <c r="XC78" s="69"/>
      <c r="XD78" s="69"/>
      <c r="XE78" s="69"/>
      <c r="XF78" s="69"/>
      <c r="XG78" s="69"/>
      <c r="XH78" s="69"/>
      <c r="XI78" s="69"/>
      <c r="XJ78" s="69"/>
      <c r="XK78" s="69"/>
      <c r="XL78" s="69"/>
      <c r="XM78" s="69"/>
      <c r="XN78" s="69"/>
      <c r="XO78" s="69"/>
      <c r="XP78" s="69"/>
      <c r="XQ78" s="69"/>
      <c r="XR78" s="69"/>
      <c r="XS78" s="69"/>
      <c r="XT78" s="69"/>
      <c r="XU78" s="69"/>
      <c r="XV78" s="69"/>
      <c r="XW78" s="69"/>
      <c r="XX78" s="69"/>
      <c r="XY78" s="69"/>
      <c r="XZ78" s="69"/>
      <c r="YA78" s="69"/>
      <c r="YB78" s="69"/>
      <c r="YC78" s="69"/>
      <c r="YD78" s="69"/>
      <c r="YE78" s="69"/>
      <c r="YF78" s="69"/>
      <c r="YG78" s="69"/>
      <c r="YH78" s="69"/>
      <c r="YI78" s="69"/>
      <c r="YJ78" s="69"/>
      <c r="YK78" s="69"/>
      <c r="YL78" s="69"/>
      <c r="YM78" s="69"/>
      <c r="YN78" s="69"/>
      <c r="YO78" s="69"/>
      <c r="YP78" s="69"/>
      <c r="YQ78" s="69"/>
      <c r="YR78" s="69"/>
      <c r="YS78" s="69"/>
      <c r="YT78" s="69"/>
      <c r="YU78" s="69"/>
      <c r="YV78" s="69"/>
      <c r="YW78" s="69"/>
      <c r="YX78" s="69"/>
      <c r="YY78" s="69"/>
      <c r="YZ78" s="69"/>
      <c r="ZA78" s="69"/>
      <c r="ZB78" s="69"/>
      <c r="ZC78" s="69"/>
      <c r="ZD78" s="69"/>
      <c r="ZE78" s="69"/>
      <c r="ZF78" s="69"/>
      <c r="ZG78" s="69"/>
      <c r="ZH78" s="69"/>
      <c r="ZI78" s="69"/>
      <c r="ZJ78" s="69"/>
      <c r="ZK78" s="69"/>
      <c r="ZL78" s="69"/>
      <c r="ZM78" s="69"/>
      <c r="ZN78" s="69"/>
      <c r="ZO78" s="69"/>
      <c r="ZP78" s="69"/>
      <c r="ZQ78" s="69"/>
      <c r="ZR78" s="69"/>
      <c r="ZS78" s="69"/>
      <c r="ZT78" s="69"/>
      <c r="ZU78" s="69"/>
      <c r="ZV78" s="69"/>
      <c r="ZW78" s="69"/>
      <c r="ZX78" s="69"/>
      <c r="ZY78" s="69"/>
      <c r="ZZ78" s="69"/>
      <c r="AAA78" s="69"/>
      <c r="AAB78" s="69"/>
      <c r="AAC78" s="69"/>
      <c r="AAD78" s="69"/>
      <c r="AAE78" s="69"/>
      <c r="AAF78" s="69"/>
      <c r="AAG78" s="69"/>
      <c r="AAH78" s="69"/>
      <c r="AAI78" s="69"/>
      <c r="AAJ78" s="69"/>
      <c r="AAK78" s="69"/>
      <c r="AAL78" s="69"/>
      <c r="AAM78" s="69"/>
      <c r="AAN78" s="69"/>
      <c r="AAO78" s="69"/>
      <c r="AAP78" s="69"/>
      <c r="AAQ78" s="69"/>
      <c r="AAR78" s="69"/>
      <c r="AAS78" s="69"/>
      <c r="AAT78" s="69"/>
      <c r="AAU78" s="69"/>
      <c r="AAV78" s="69"/>
      <c r="AAW78" s="69"/>
      <c r="AAX78" s="69"/>
      <c r="AAY78" s="69"/>
      <c r="AAZ78" s="69"/>
      <c r="ABA78" s="69"/>
      <c r="ABB78" s="69"/>
      <c r="ABC78" s="69"/>
      <c r="ABD78" s="69"/>
      <c r="ABE78" s="69"/>
      <c r="ABF78" s="69"/>
      <c r="ABG78" s="69"/>
      <c r="ABH78" s="69"/>
      <c r="ABI78" s="69"/>
      <c r="ABJ78" s="69"/>
      <c r="ABK78" s="69"/>
      <c r="ABL78" s="69"/>
      <c r="ABM78" s="69"/>
      <c r="ABN78" s="69"/>
      <c r="ABO78" s="69"/>
      <c r="ABP78" s="69"/>
      <c r="ABQ78" s="69"/>
      <c r="ABR78" s="69"/>
      <c r="ABS78" s="69"/>
      <c r="ABT78" s="69"/>
    </row>
    <row r="79" spans="1:748" s="45" customFormat="1" ht="14.45" customHeight="1">
      <c r="A79" s="39" t="s">
        <v>63</v>
      </c>
      <c r="B79" s="41" t="s">
        <v>64</v>
      </c>
      <c r="C79" s="41" t="s">
        <v>88</v>
      </c>
      <c r="D79" s="41" t="s">
        <v>23</v>
      </c>
      <c r="E79" s="42">
        <v>5332</v>
      </c>
      <c r="F79" s="31"/>
      <c r="G79" s="32"/>
      <c r="H79" s="30"/>
      <c r="I79" s="41">
        <v>0</v>
      </c>
      <c r="J79" s="41">
        <v>500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66">
        <f>SUM(K79:O79)</f>
        <v>0</v>
      </c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  <c r="IW79" s="67"/>
      <c r="IX79" s="67"/>
      <c r="IY79" s="67"/>
      <c r="IZ79" s="67"/>
      <c r="JA79" s="67"/>
      <c r="JB79" s="67"/>
      <c r="JC79" s="67"/>
      <c r="JD79" s="67"/>
      <c r="JE79" s="67"/>
      <c r="JF79" s="67"/>
      <c r="JG79" s="67"/>
      <c r="JH79" s="67"/>
      <c r="JI79" s="67"/>
      <c r="JJ79" s="67"/>
      <c r="JK79" s="67"/>
      <c r="JL79" s="67"/>
      <c r="JM79" s="67"/>
      <c r="JN79" s="67"/>
      <c r="JO79" s="67"/>
      <c r="JP79" s="67"/>
      <c r="JQ79" s="67"/>
      <c r="JR79" s="67"/>
      <c r="JS79" s="67"/>
      <c r="JT79" s="67"/>
      <c r="JU79" s="67"/>
      <c r="JV79" s="67"/>
      <c r="JW79" s="67"/>
      <c r="JX79" s="67"/>
      <c r="JY79" s="67"/>
      <c r="JZ79" s="67"/>
      <c r="KA79" s="67"/>
      <c r="KB79" s="67"/>
      <c r="KC79" s="67"/>
      <c r="KD79" s="67"/>
      <c r="KE79" s="67"/>
      <c r="KF79" s="67"/>
      <c r="KG79" s="67"/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7"/>
      <c r="KV79" s="67"/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7"/>
      <c r="LK79" s="67"/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7"/>
      <c r="LZ79" s="67"/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7"/>
      <c r="MO79" s="67"/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7"/>
      <c r="ND79" s="67"/>
      <c r="NE79" s="67"/>
      <c r="NF79" s="67"/>
      <c r="NG79" s="67"/>
      <c r="NH79" s="67"/>
      <c r="NI79" s="67"/>
      <c r="NJ79" s="67"/>
      <c r="NK79" s="67"/>
      <c r="NL79" s="67"/>
      <c r="NM79" s="67"/>
      <c r="NN79" s="67"/>
      <c r="NO79" s="67"/>
      <c r="NP79" s="67"/>
      <c r="NQ79" s="67"/>
      <c r="NR79" s="67"/>
      <c r="NS79" s="67"/>
      <c r="NT79" s="67"/>
      <c r="NU79" s="67"/>
      <c r="NV79" s="67"/>
      <c r="NW79" s="67"/>
      <c r="NX79" s="67"/>
      <c r="NY79" s="67"/>
      <c r="NZ79" s="67"/>
      <c r="OA79" s="67"/>
      <c r="OB79" s="67"/>
      <c r="OC79" s="67"/>
      <c r="OD79" s="67"/>
      <c r="OE79" s="67"/>
      <c r="OF79" s="67"/>
      <c r="OG79" s="67"/>
      <c r="OH79" s="67"/>
      <c r="OI79" s="67"/>
      <c r="OJ79" s="67"/>
      <c r="OK79" s="67"/>
      <c r="OL79" s="67"/>
      <c r="OM79" s="67"/>
      <c r="ON79" s="67"/>
      <c r="OO79" s="67"/>
      <c r="OP79" s="67"/>
      <c r="OQ79" s="67"/>
      <c r="OR79" s="67"/>
      <c r="OS79" s="67"/>
      <c r="OT79" s="67"/>
      <c r="OU79" s="67"/>
      <c r="OV79" s="67"/>
      <c r="OW79" s="67"/>
      <c r="OX79" s="67"/>
      <c r="OY79" s="67"/>
      <c r="OZ79" s="67"/>
      <c r="PA79" s="67"/>
      <c r="PB79" s="67"/>
      <c r="PC79" s="67"/>
      <c r="PD79" s="67"/>
      <c r="PE79" s="67"/>
      <c r="PF79" s="67"/>
      <c r="PG79" s="67"/>
      <c r="PH79" s="67"/>
      <c r="PI79" s="67"/>
      <c r="PJ79" s="67"/>
      <c r="PK79" s="67"/>
      <c r="PL79" s="67"/>
      <c r="PM79" s="67"/>
      <c r="PN79" s="67"/>
      <c r="PO79" s="67"/>
      <c r="PP79" s="67"/>
      <c r="PQ79" s="67"/>
      <c r="PR79" s="67"/>
      <c r="PS79" s="67"/>
      <c r="PT79" s="67"/>
      <c r="PU79" s="67"/>
      <c r="PV79" s="67"/>
      <c r="PW79" s="67"/>
      <c r="PX79" s="67"/>
      <c r="PY79" s="67"/>
      <c r="PZ79" s="67"/>
      <c r="QA79" s="67"/>
      <c r="QB79" s="67"/>
      <c r="QC79" s="67"/>
      <c r="QD79" s="67"/>
      <c r="QE79" s="67"/>
      <c r="QF79" s="67"/>
      <c r="QG79" s="67"/>
      <c r="QH79" s="67"/>
      <c r="QI79" s="67"/>
      <c r="QJ79" s="67"/>
      <c r="QK79" s="67"/>
      <c r="QL79" s="67"/>
      <c r="QM79" s="67"/>
      <c r="QN79" s="67"/>
      <c r="QO79" s="67"/>
      <c r="QP79" s="67"/>
      <c r="QQ79" s="67"/>
      <c r="QR79" s="67"/>
      <c r="QS79" s="67"/>
      <c r="QT79" s="67"/>
      <c r="QU79" s="67"/>
      <c r="QV79" s="67"/>
      <c r="QW79" s="67"/>
      <c r="QX79" s="67"/>
      <c r="QY79" s="67"/>
      <c r="QZ79" s="67"/>
      <c r="RA79" s="67"/>
      <c r="RB79" s="67"/>
      <c r="RC79" s="67"/>
      <c r="RD79" s="67"/>
      <c r="RE79" s="67"/>
      <c r="RF79" s="67"/>
      <c r="RG79" s="67"/>
      <c r="RH79" s="67"/>
      <c r="RI79" s="67"/>
      <c r="RJ79" s="67"/>
      <c r="RK79" s="67"/>
      <c r="RL79" s="67"/>
      <c r="RM79" s="67"/>
      <c r="RN79" s="67"/>
      <c r="RO79" s="67"/>
      <c r="RP79" s="67"/>
      <c r="RQ79" s="67"/>
      <c r="RR79" s="67"/>
      <c r="RS79" s="67"/>
      <c r="RT79" s="67"/>
      <c r="RU79" s="67"/>
      <c r="RV79" s="67"/>
      <c r="RW79" s="67"/>
      <c r="RX79" s="67"/>
      <c r="RY79" s="67"/>
      <c r="RZ79" s="67"/>
      <c r="SA79" s="67"/>
      <c r="SB79" s="67"/>
      <c r="SC79" s="67"/>
      <c r="SD79" s="67"/>
      <c r="SE79" s="67"/>
      <c r="SF79" s="67"/>
      <c r="SG79" s="67"/>
      <c r="SH79" s="67"/>
      <c r="SI79" s="67"/>
      <c r="SJ79" s="67"/>
      <c r="SK79" s="67"/>
      <c r="SL79" s="67"/>
      <c r="SM79" s="67"/>
      <c r="SN79" s="67"/>
      <c r="SO79" s="67"/>
      <c r="SP79" s="67"/>
      <c r="SQ79" s="67"/>
      <c r="SR79" s="67"/>
      <c r="SS79" s="67"/>
      <c r="ST79" s="67"/>
      <c r="SU79" s="67"/>
      <c r="SV79" s="67"/>
      <c r="SW79" s="67"/>
      <c r="SX79" s="67"/>
      <c r="SY79" s="67"/>
      <c r="SZ79" s="67"/>
      <c r="TA79" s="67"/>
      <c r="TB79" s="67"/>
      <c r="TC79" s="67"/>
      <c r="TD79" s="67"/>
      <c r="TE79" s="67"/>
      <c r="TF79" s="67"/>
      <c r="TG79" s="67"/>
      <c r="TH79" s="67"/>
      <c r="TI79" s="67"/>
      <c r="TJ79" s="67"/>
      <c r="TK79" s="67"/>
      <c r="TL79" s="67"/>
      <c r="TM79" s="67"/>
      <c r="TN79" s="67"/>
      <c r="TO79" s="67"/>
      <c r="TP79" s="67"/>
      <c r="TQ79" s="67"/>
      <c r="TR79" s="67"/>
      <c r="TS79" s="67"/>
      <c r="TT79" s="67"/>
      <c r="TU79" s="67"/>
      <c r="TV79" s="67"/>
      <c r="TW79" s="67"/>
      <c r="TX79" s="67"/>
      <c r="TY79" s="67"/>
      <c r="TZ79" s="67"/>
      <c r="UA79" s="67"/>
      <c r="UB79" s="67"/>
      <c r="UC79" s="67"/>
      <c r="UD79" s="67"/>
      <c r="UE79" s="67"/>
      <c r="UF79" s="67"/>
      <c r="UG79" s="67"/>
      <c r="UH79" s="67"/>
      <c r="UI79" s="67"/>
      <c r="UJ79" s="67"/>
      <c r="UK79" s="67"/>
      <c r="UL79" s="67"/>
      <c r="UM79" s="67"/>
      <c r="UN79" s="67"/>
      <c r="UO79" s="67"/>
      <c r="UP79" s="67"/>
      <c r="UQ79" s="67"/>
      <c r="UR79" s="67"/>
      <c r="US79" s="67"/>
      <c r="UT79" s="67"/>
      <c r="UU79" s="67"/>
      <c r="UV79" s="67"/>
      <c r="UW79" s="67"/>
      <c r="UX79" s="67"/>
      <c r="UY79" s="67"/>
      <c r="UZ79" s="67"/>
      <c r="VA79" s="67"/>
      <c r="VB79" s="67"/>
      <c r="VC79" s="67"/>
      <c r="VD79" s="67"/>
      <c r="VE79" s="67"/>
      <c r="VF79" s="67"/>
      <c r="VG79" s="67"/>
      <c r="VH79" s="67"/>
      <c r="VI79" s="67"/>
      <c r="VJ79" s="67"/>
      <c r="VK79" s="67"/>
      <c r="VL79" s="67"/>
      <c r="VM79" s="67"/>
      <c r="VN79" s="67"/>
      <c r="VO79" s="67"/>
      <c r="VP79" s="67"/>
      <c r="VQ79" s="67"/>
      <c r="VR79" s="67"/>
      <c r="VS79" s="67"/>
      <c r="VT79" s="67"/>
      <c r="VU79" s="67"/>
      <c r="VV79" s="67"/>
      <c r="VW79" s="67"/>
      <c r="VX79" s="67"/>
      <c r="VY79" s="67"/>
      <c r="VZ79" s="67"/>
      <c r="WA79" s="67"/>
      <c r="WB79" s="67"/>
      <c r="WC79" s="67"/>
      <c r="WD79" s="67"/>
      <c r="WE79" s="67"/>
      <c r="WF79" s="67"/>
      <c r="WG79" s="67"/>
      <c r="WH79" s="67"/>
      <c r="WI79" s="67"/>
      <c r="WJ79" s="67"/>
      <c r="WK79" s="67"/>
      <c r="WL79" s="67"/>
      <c r="WM79" s="67"/>
      <c r="WN79" s="67"/>
      <c r="WO79" s="67"/>
      <c r="WP79" s="67"/>
      <c r="WQ79" s="67"/>
      <c r="WR79" s="67"/>
      <c r="WS79" s="67"/>
      <c r="WT79" s="67"/>
      <c r="WU79" s="67"/>
      <c r="WV79" s="67"/>
      <c r="WW79" s="67"/>
      <c r="WX79" s="67"/>
      <c r="WY79" s="67"/>
      <c r="WZ79" s="67"/>
      <c r="XA79" s="67"/>
      <c r="XB79" s="67"/>
      <c r="XC79" s="67"/>
      <c r="XD79" s="67"/>
      <c r="XE79" s="67"/>
      <c r="XF79" s="67"/>
      <c r="XG79" s="67"/>
      <c r="XH79" s="67"/>
      <c r="XI79" s="67"/>
      <c r="XJ79" s="67"/>
      <c r="XK79" s="67"/>
      <c r="XL79" s="67"/>
      <c r="XM79" s="67"/>
      <c r="XN79" s="67"/>
      <c r="XO79" s="67"/>
      <c r="XP79" s="67"/>
      <c r="XQ79" s="67"/>
      <c r="XR79" s="67"/>
      <c r="XS79" s="67"/>
      <c r="XT79" s="67"/>
      <c r="XU79" s="67"/>
      <c r="XV79" s="67"/>
      <c r="XW79" s="67"/>
      <c r="XX79" s="67"/>
      <c r="XY79" s="67"/>
      <c r="XZ79" s="67"/>
      <c r="YA79" s="67"/>
      <c r="YB79" s="67"/>
      <c r="YC79" s="67"/>
      <c r="YD79" s="67"/>
      <c r="YE79" s="67"/>
      <c r="YF79" s="67"/>
      <c r="YG79" s="67"/>
      <c r="YH79" s="67"/>
      <c r="YI79" s="67"/>
      <c r="YJ79" s="67"/>
      <c r="YK79" s="67"/>
      <c r="YL79" s="67"/>
      <c r="YM79" s="67"/>
      <c r="YN79" s="67"/>
      <c r="YO79" s="67"/>
      <c r="YP79" s="67"/>
      <c r="YQ79" s="67"/>
      <c r="YR79" s="67"/>
      <c r="YS79" s="67"/>
      <c r="YT79" s="67"/>
      <c r="YU79" s="67"/>
      <c r="YV79" s="67"/>
      <c r="YW79" s="67"/>
      <c r="YX79" s="67"/>
      <c r="YY79" s="67"/>
      <c r="YZ79" s="67"/>
      <c r="ZA79" s="67"/>
      <c r="ZB79" s="67"/>
      <c r="ZC79" s="67"/>
      <c r="ZD79" s="67"/>
      <c r="ZE79" s="67"/>
      <c r="ZF79" s="67"/>
      <c r="ZG79" s="67"/>
      <c r="ZH79" s="67"/>
      <c r="ZI79" s="67"/>
      <c r="ZJ79" s="67"/>
      <c r="ZK79" s="67"/>
      <c r="ZL79" s="67"/>
      <c r="ZM79" s="67"/>
      <c r="ZN79" s="67"/>
      <c r="ZO79" s="67"/>
      <c r="ZP79" s="67"/>
      <c r="ZQ79" s="67"/>
      <c r="ZR79" s="67"/>
      <c r="ZS79" s="67"/>
      <c r="ZT79" s="67"/>
      <c r="ZU79" s="67"/>
      <c r="ZV79" s="67"/>
      <c r="ZW79" s="67"/>
      <c r="ZX79" s="67"/>
      <c r="ZY79" s="67"/>
      <c r="ZZ79" s="67"/>
      <c r="AAA79" s="67"/>
      <c r="AAB79" s="67"/>
      <c r="AAC79" s="67"/>
      <c r="AAD79" s="67"/>
      <c r="AAE79" s="67"/>
      <c r="AAF79" s="67"/>
      <c r="AAG79" s="67"/>
      <c r="AAH79" s="67"/>
      <c r="AAI79" s="67"/>
      <c r="AAJ79" s="67"/>
      <c r="AAK79" s="67"/>
      <c r="AAL79" s="67"/>
      <c r="AAM79" s="67"/>
      <c r="AAN79" s="67"/>
      <c r="AAO79" s="67"/>
      <c r="AAP79" s="67"/>
      <c r="AAQ79" s="67"/>
      <c r="AAR79" s="67"/>
      <c r="AAS79" s="67"/>
      <c r="AAT79" s="67"/>
      <c r="AAU79" s="67"/>
      <c r="AAV79" s="67"/>
      <c r="AAW79" s="67"/>
      <c r="AAX79" s="67"/>
      <c r="AAY79" s="67"/>
      <c r="AAZ79" s="67"/>
      <c r="ABA79" s="67"/>
      <c r="ABB79" s="67"/>
      <c r="ABC79" s="67"/>
      <c r="ABD79" s="67"/>
      <c r="ABE79" s="67"/>
      <c r="ABF79" s="67"/>
      <c r="ABG79" s="67"/>
      <c r="ABH79" s="67"/>
      <c r="ABI79" s="67"/>
      <c r="ABJ79" s="67"/>
      <c r="ABK79" s="67"/>
      <c r="ABL79" s="67"/>
      <c r="ABM79" s="67"/>
      <c r="ABN79" s="67"/>
      <c r="ABO79" s="67"/>
      <c r="ABP79" s="67"/>
      <c r="ABQ79" s="67"/>
      <c r="ABR79" s="67"/>
      <c r="ABS79" s="67"/>
      <c r="ABT79" s="67"/>
    </row>
    <row r="80" spans="1:748" ht="14.45" customHeight="1">
      <c r="A80" s="28" t="s">
        <v>101</v>
      </c>
      <c r="B80" s="30" t="s">
        <v>64</v>
      </c>
      <c r="C80" s="30" t="s">
        <v>68</v>
      </c>
      <c r="D80" s="30" t="s">
        <v>23</v>
      </c>
      <c r="E80" s="31">
        <v>61220</v>
      </c>
      <c r="F80" s="31">
        <v>0</v>
      </c>
      <c r="G80" s="32">
        <v>1875</v>
      </c>
      <c r="H80" s="32">
        <v>1875</v>
      </c>
      <c r="I80" s="30">
        <v>1875</v>
      </c>
      <c r="J80" s="32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68">
        <f>SUM(K80:O80)</f>
        <v>0</v>
      </c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  <c r="IV80" s="69"/>
      <c r="IW80" s="69"/>
      <c r="IX80" s="69"/>
      <c r="IY80" s="69"/>
      <c r="IZ80" s="69"/>
      <c r="JA80" s="69"/>
      <c r="JB80" s="69"/>
      <c r="JC80" s="69"/>
      <c r="JD80" s="69"/>
      <c r="JE80" s="69"/>
      <c r="JF80" s="69"/>
      <c r="JG80" s="69"/>
      <c r="JH80" s="69"/>
      <c r="JI80" s="69"/>
      <c r="JJ80" s="69"/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/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/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/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/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69"/>
      <c r="NB80" s="69"/>
      <c r="NC80" s="69"/>
      <c r="ND80" s="69"/>
      <c r="NE80" s="69"/>
      <c r="NF80" s="69"/>
      <c r="NG80" s="69"/>
      <c r="NH80" s="69"/>
      <c r="NI80" s="69"/>
      <c r="NJ80" s="69"/>
      <c r="NK80" s="69"/>
      <c r="NL80" s="69"/>
      <c r="NM80" s="69"/>
      <c r="NN80" s="69"/>
      <c r="NO80" s="69"/>
      <c r="NP80" s="69"/>
      <c r="NQ80" s="69"/>
      <c r="NR80" s="69"/>
      <c r="NS80" s="69"/>
      <c r="NT80" s="69"/>
      <c r="NU80" s="69"/>
      <c r="NV80" s="69"/>
      <c r="NW80" s="69"/>
      <c r="NX80" s="69"/>
      <c r="NY80" s="69"/>
      <c r="NZ80" s="69"/>
      <c r="OA80" s="69"/>
      <c r="OB80" s="69"/>
      <c r="OC80" s="69"/>
      <c r="OD80" s="69"/>
      <c r="OE80" s="69"/>
      <c r="OF80" s="69"/>
      <c r="OG80" s="69"/>
      <c r="OH80" s="69"/>
      <c r="OI80" s="69"/>
      <c r="OJ80" s="69"/>
      <c r="OK80" s="69"/>
      <c r="OL80" s="69"/>
      <c r="OM80" s="69"/>
      <c r="ON80" s="69"/>
      <c r="OO80" s="69"/>
      <c r="OP80" s="69"/>
      <c r="OQ80" s="69"/>
      <c r="OR80" s="69"/>
      <c r="OS80" s="69"/>
      <c r="OT80" s="69"/>
      <c r="OU80" s="69"/>
      <c r="OV80" s="69"/>
      <c r="OW80" s="69"/>
      <c r="OX80" s="69"/>
      <c r="OY80" s="69"/>
      <c r="OZ80" s="69"/>
      <c r="PA80" s="69"/>
      <c r="PB80" s="69"/>
      <c r="PC80" s="69"/>
      <c r="PD80" s="69"/>
      <c r="PE80" s="69"/>
      <c r="PF80" s="69"/>
      <c r="PG80" s="69"/>
      <c r="PH80" s="69"/>
      <c r="PI80" s="69"/>
      <c r="PJ80" s="69"/>
      <c r="PK80" s="69"/>
      <c r="PL80" s="69"/>
      <c r="PM80" s="69"/>
      <c r="PN80" s="69"/>
      <c r="PO80" s="69"/>
      <c r="PP80" s="69"/>
      <c r="PQ80" s="69"/>
      <c r="PR80" s="69"/>
      <c r="PS80" s="69"/>
      <c r="PT80" s="69"/>
      <c r="PU80" s="69"/>
      <c r="PV80" s="69"/>
      <c r="PW80" s="69"/>
      <c r="PX80" s="69"/>
      <c r="PY80" s="69"/>
      <c r="PZ80" s="69"/>
      <c r="QA80" s="69"/>
      <c r="QB80" s="69"/>
      <c r="QC80" s="69"/>
      <c r="QD80" s="69"/>
      <c r="QE80" s="69"/>
      <c r="QF80" s="69"/>
      <c r="QG80" s="69"/>
      <c r="QH80" s="69"/>
      <c r="QI80" s="69"/>
      <c r="QJ80" s="69"/>
      <c r="QK80" s="69"/>
      <c r="QL80" s="69"/>
      <c r="QM80" s="69"/>
      <c r="QN80" s="69"/>
      <c r="QO80" s="69"/>
      <c r="QP80" s="69"/>
      <c r="QQ80" s="69"/>
      <c r="QR80" s="69"/>
      <c r="QS80" s="69"/>
      <c r="QT80" s="69"/>
      <c r="QU80" s="69"/>
      <c r="QV80" s="69"/>
      <c r="QW80" s="69"/>
      <c r="QX80" s="69"/>
      <c r="QY80" s="69"/>
      <c r="QZ80" s="69"/>
      <c r="RA80" s="69"/>
      <c r="RB80" s="69"/>
      <c r="RC80" s="69"/>
      <c r="RD80" s="69"/>
      <c r="RE80" s="69"/>
      <c r="RF80" s="69"/>
      <c r="RG80" s="69"/>
      <c r="RH80" s="69"/>
      <c r="RI80" s="69"/>
      <c r="RJ80" s="69"/>
      <c r="RK80" s="69"/>
      <c r="RL80" s="69"/>
      <c r="RM80" s="69"/>
      <c r="RN80" s="69"/>
      <c r="RO80" s="69"/>
      <c r="RP80" s="69"/>
      <c r="RQ80" s="69"/>
      <c r="RR80" s="69"/>
      <c r="RS80" s="69"/>
      <c r="RT80" s="69"/>
      <c r="RU80" s="69"/>
      <c r="RV80" s="69"/>
      <c r="RW80" s="69"/>
      <c r="RX80" s="69"/>
      <c r="RY80" s="69"/>
      <c r="RZ80" s="69"/>
      <c r="SA80" s="69"/>
      <c r="SB80" s="69"/>
      <c r="SC80" s="69"/>
      <c r="SD80" s="69"/>
      <c r="SE80" s="69"/>
      <c r="SF80" s="69"/>
      <c r="SG80" s="69"/>
      <c r="SH80" s="69"/>
      <c r="SI80" s="69"/>
      <c r="SJ80" s="69"/>
      <c r="SK80" s="69"/>
      <c r="SL80" s="69"/>
      <c r="SM80" s="69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69"/>
      <c r="TB80" s="69"/>
      <c r="TC80" s="69"/>
      <c r="TD80" s="69"/>
      <c r="TE80" s="69"/>
      <c r="TF80" s="69"/>
      <c r="TG80" s="69"/>
      <c r="TH80" s="69"/>
      <c r="TI80" s="69"/>
      <c r="TJ80" s="69"/>
      <c r="TK80" s="69"/>
      <c r="TL80" s="69"/>
      <c r="TM80" s="69"/>
      <c r="TN80" s="69"/>
      <c r="TO80" s="69"/>
      <c r="TP80" s="69"/>
      <c r="TQ80" s="69"/>
      <c r="TR80" s="69"/>
      <c r="TS80" s="69"/>
      <c r="TT80" s="69"/>
      <c r="TU80" s="69"/>
      <c r="TV80" s="69"/>
      <c r="TW80" s="69"/>
      <c r="TX80" s="69"/>
      <c r="TY80" s="69"/>
      <c r="TZ80" s="69"/>
      <c r="UA80" s="69"/>
      <c r="UB80" s="69"/>
      <c r="UC80" s="69"/>
      <c r="UD80" s="69"/>
      <c r="UE80" s="69"/>
      <c r="UF80" s="69"/>
      <c r="UG80" s="69"/>
      <c r="UH80" s="69"/>
      <c r="UI80" s="69"/>
      <c r="UJ80" s="69"/>
      <c r="UK80" s="69"/>
      <c r="UL80" s="69"/>
      <c r="UM80" s="69"/>
      <c r="UN80" s="69"/>
      <c r="UO80" s="69"/>
      <c r="UP80" s="69"/>
      <c r="UQ80" s="69"/>
      <c r="UR80" s="69"/>
      <c r="US80" s="69"/>
      <c r="UT80" s="69"/>
      <c r="UU80" s="69"/>
      <c r="UV80" s="69"/>
      <c r="UW80" s="69"/>
      <c r="UX80" s="69"/>
      <c r="UY80" s="69"/>
      <c r="UZ80" s="69"/>
      <c r="VA80" s="69"/>
      <c r="VB80" s="69"/>
      <c r="VC80" s="69"/>
      <c r="VD80" s="69"/>
      <c r="VE80" s="69"/>
      <c r="VF80" s="69"/>
      <c r="VG80" s="69"/>
      <c r="VH80" s="69"/>
      <c r="VI80" s="69"/>
      <c r="VJ80" s="69"/>
      <c r="VK80" s="69"/>
      <c r="VL80" s="69"/>
      <c r="VM80" s="69"/>
      <c r="VN80" s="69"/>
      <c r="VO80" s="69"/>
      <c r="VP80" s="69"/>
      <c r="VQ80" s="69"/>
      <c r="VR80" s="69"/>
      <c r="VS80" s="69"/>
      <c r="VT80" s="69"/>
      <c r="VU80" s="69"/>
      <c r="VV80" s="69"/>
      <c r="VW80" s="69"/>
      <c r="VX80" s="69"/>
      <c r="VY80" s="69"/>
      <c r="VZ80" s="69"/>
      <c r="WA80" s="69"/>
      <c r="WB80" s="69"/>
      <c r="WC80" s="69"/>
      <c r="WD80" s="69"/>
      <c r="WE80" s="69"/>
      <c r="WF80" s="69"/>
      <c r="WG80" s="69"/>
      <c r="WH80" s="69"/>
      <c r="WI80" s="69"/>
      <c r="WJ80" s="69"/>
      <c r="WK80" s="69"/>
      <c r="WL80" s="69"/>
      <c r="WM80" s="69"/>
      <c r="WN80" s="69"/>
      <c r="WO80" s="69"/>
      <c r="WP80" s="69"/>
      <c r="WQ80" s="69"/>
      <c r="WR80" s="69"/>
      <c r="WS80" s="69"/>
      <c r="WT80" s="69"/>
      <c r="WU80" s="69"/>
      <c r="WV80" s="69"/>
      <c r="WW80" s="69"/>
      <c r="WX80" s="69"/>
      <c r="WY80" s="69"/>
      <c r="WZ80" s="69"/>
      <c r="XA80" s="69"/>
      <c r="XB80" s="69"/>
      <c r="XC80" s="69"/>
      <c r="XD80" s="69"/>
      <c r="XE80" s="69"/>
      <c r="XF80" s="69"/>
      <c r="XG80" s="69"/>
      <c r="XH80" s="69"/>
      <c r="XI80" s="69"/>
      <c r="XJ80" s="69"/>
      <c r="XK80" s="69"/>
      <c r="XL80" s="69"/>
      <c r="XM80" s="69"/>
      <c r="XN80" s="69"/>
      <c r="XO80" s="69"/>
      <c r="XP80" s="69"/>
      <c r="XQ80" s="69"/>
      <c r="XR80" s="69"/>
      <c r="XS80" s="69"/>
      <c r="XT80" s="69"/>
      <c r="XU80" s="69"/>
      <c r="XV80" s="69"/>
      <c r="XW80" s="69"/>
      <c r="XX80" s="69"/>
      <c r="XY80" s="69"/>
      <c r="XZ80" s="69"/>
      <c r="YA80" s="69"/>
      <c r="YB80" s="69"/>
      <c r="YC80" s="69"/>
      <c r="YD80" s="69"/>
      <c r="YE80" s="69"/>
      <c r="YF80" s="69"/>
      <c r="YG80" s="69"/>
      <c r="YH80" s="69"/>
      <c r="YI80" s="69"/>
      <c r="YJ80" s="69"/>
      <c r="YK80" s="69"/>
      <c r="YL80" s="69"/>
      <c r="YM80" s="69"/>
      <c r="YN80" s="69"/>
      <c r="YO80" s="69"/>
      <c r="YP80" s="69"/>
      <c r="YQ80" s="69"/>
      <c r="YR80" s="69"/>
      <c r="YS80" s="69"/>
      <c r="YT80" s="69"/>
      <c r="YU80" s="69"/>
      <c r="YV80" s="69"/>
      <c r="YW80" s="69"/>
      <c r="YX80" s="69"/>
      <c r="YY80" s="69"/>
      <c r="YZ80" s="69"/>
      <c r="ZA80" s="69"/>
      <c r="ZB80" s="69"/>
      <c r="ZC80" s="69"/>
      <c r="ZD80" s="69"/>
      <c r="ZE80" s="69"/>
      <c r="ZF80" s="69"/>
      <c r="ZG80" s="69"/>
      <c r="ZH80" s="69"/>
      <c r="ZI80" s="69"/>
      <c r="ZJ80" s="69"/>
      <c r="ZK80" s="69"/>
      <c r="ZL80" s="69"/>
      <c r="ZM80" s="69"/>
      <c r="ZN80" s="69"/>
      <c r="ZO80" s="69"/>
      <c r="ZP80" s="69"/>
      <c r="ZQ80" s="69"/>
      <c r="ZR80" s="69"/>
      <c r="ZS80" s="69"/>
      <c r="ZT80" s="69"/>
      <c r="ZU80" s="69"/>
      <c r="ZV80" s="69"/>
      <c r="ZW80" s="69"/>
      <c r="ZX80" s="69"/>
      <c r="ZY80" s="69"/>
      <c r="ZZ80" s="69"/>
      <c r="AAA80" s="69"/>
      <c r="AAB80" s="69"/>
      <c r="AAC80" s="69"/>
      <c r="AAD80" s="69"/>
      <c r="AAE80" s="69"/>
      <c r="AAF80" s="69"/>
      <c r="AAG80" s="69"/>
      <c r="AAH80" s="69"/>
      <c r="AAI80" s="69"/>
      <c r="AAJ80" s="69"/>
      <c r="AAK80" s="69"/>
      <c r="AAL80" s="69"/>
      <c r="AAM80" s="69"/>
      <c r="AAN80" s="69"/>
      <c r="AAO80" s="69"/>
      <c r="AAP80" s="69"/>
      <c r="AAQ80" s="69"/>
      <c r="AAR80" s="69"/>
      <c r="AAS80" s="69"/>
      <c r="AAT80" s="69"/>
      <c r="AAU80" s="69"/>
      <c r="AAV80" s="69"/>
      <c r="AAW80" s="69"/>
      <c r="AAX80" s="69"/>
      <c r="AAY80" s="69"/>
      <c r="AAZ80" s="69"/>
      <c r="ABA80" s="69"/>
      <c r="ABB80" s="69"/>
      <c r="ABC80" s="69"/>
      <c r="ABD80" s="69"/>
      <c r="ABE80" s="69"/>
      <c r="ABF80" s="69"/>
      <c r="ABG80" s="69"/>
      <c r="ABH80" s="69"/>
      <c r="ABI80" s="69"/>
      <c r="ABJ80" s="69"/>
      <c r="ABK80" s="69"/>
      <c r="ABL80" s="69"/>
      <c r="ABM80" s="69"/>
      <c r="ABN80" s="69"/>
      <c r="ABO80" s="69"/>
      <c r="ABP80" s="69"/>
      <c r="ABQ80" s="69"/>
      <c r="ABR80" s="69"/>
      <c r="ABS80" s="69"/>
      <c r="ABT80" s="69"/>
    </row>
    <row r="81" spans="1:748" s="76" customFormat="1" ht="14.45" customHeight="1">
      <c r="A81" s="70" t="s">
        <v>102</v>
      </c>
      <c r="B81" s="71" t="s">
        <v>64</v>
      </c>
      <c r="C81" s="71" t="s">
        <v>68</v>
      </c>
      <c r="D81" s="71" t="s">
        <v>23</v>
      </c>
      <c r="E81" s="72">
        <v>25592</v>
      </c>
      <c r="F81" s="72">
        <v>12795.912</v>
      </c>
      <c r="G81" s="73">
        <v>25592</v>
      </c>
      <c r="H81" s="71">
        <v>0</v>
      </c>
      <c r="I81" s="71">
        <v>0</v>
      </c>
      <c r="J81" s="71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68">
        <f t="shared" ref="P81:P82" si="11">SUM(K81:O81)</f>
        <v>0</v>
      </c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  <c r="IV81" s="75"/>
      <c r="IW81" s="75"/>
      <c r="IX81" s="75"/>
      <c r="IY81" s="75"/>
      <c r="IZ81" s="75"/>
      <c r="JA81" s="75"/>
      <c r="JB81" s="75"/>
      <c r="JC81" s="75"/>
      <c r="JD81" s="75"/>
      <c r="JE81" s="75"/>
      <c r="JF81" s="75"/>
      <c r="JG81" s="75"/>
      <c r="JH81" s="75"/>
      <c r="JI81" s="75"/>
      <c r="JJ81" s="75"/>
      <c r="JK81" s="75"/>
      <c r="JL81" s="75"/>
      <c r="JM81" s="75"/>
      <c r="JN81" s="75"/>
      <c r="JO81" s="75"/>
      <c r="JP81" s="75"/>
      <c r="JQ81" s="75"/>
      <c r="JR81" s="75"/>
      <c r="JS81" s="75"/>
      <c r="JT81" s="75"/>
      <c r="JU81" s="75"/>
      <c r="JV81" s="75"/>
      <c r="JW81" s="75"/>
      <c r="JX81" s="75"/>
      <c r="JY81" s="75"/>
      <c r="JZ81" s="75"/>
      <c r="KA81" s="75"/>
      <c r="KB81" s="75"/>
      <c r="KC81" s="75"/>
      <c r="KD81" s="75"/>
      <c r="KE81" s="75"/>
      <c r="KF81" s="75"/>
      <c r="KG81" s="75"/>
      <c r="KH81" s="75"/>
      <c r="KI81" s="75"/>
      <c r="KJ81" s="75"/>
      <c r="KK81" s="75"/>
      <c r="KL81" s="75"/>
      <c r="KM81" s="75"/>
      <c r="KN81" s="75"/>
      <c r="KO81" s="75"/>
      <c r="KP81" s="75"/>
      <c r="KQ81" s="75"/>
      <c r="KR81" s="75"/>
      <c r="KS81" s="75"/>
      <c r="KT81" s="75"/>
      <c r="KU81" s="75"/>
      <c r="KV81" s="75"/>
      <c r="KW81" s="75"/>
      <c r="KX81" s="75"/>
      <c r="KY81" s="75"/>
      <c r="KZ81" s="75"/>
      <c r="LA81" s="75"/>
      <c r="LB81" s="75"/>
      <c r="LC81" s="75"/>
      <c r="LD81" s="75"/>
      <c r="LE81" s="75"/>
      <c r="LF81" s="75"/>
      <c r="LG81" s="75"/>
      <c r="LH81" s="75"/>
      <c r="LI81" s="75"/>
      <c r="LJ81" s="75"/>
      <c r="LK81" s="75"/>
      <c r="LL81" s="75"/>
      <c r="LM81" s="75"/>
      <c r="LN81" s="75"/>
      <c r="LO81" s="75"/>
      <c r="LP81" s="75"/>
      <c r="LQ81" s="75"/>
      <c r="LR81" s="75"/>
      <c r="LS81" s="75"/>
      <c r="LT81" s="75"/>
      <c r="LU81" s="75"/>
      <c r="LV81" s="75"/>
      <c r="LW81" s="75"/>
      <c r="LX81" s="75"/>
      <c r="LY81" s="75"/>
      <c r="LZ81" s="75"/>
      <c r="MA81" s="75"/>
      <c r="MB81" s="75"/>
      <c r="MC81" s="75"/>
      <c r="MD81" s="75"/>
      <c r="ME81" s="75"/>
      <c r="MF81" s="75"/>
      <c r="MG81" s="75"/>
      <c r="MH81" s="75"/>
      <c r="MI81" s="75"/>
      <c r="MJ81" s="75"/>
      <c r="MK81" s="75"/>
      <c r="ML81" s="75"/>
      <c r="MM81" s="75"/>
      <c r="MN81" s="75"/>
      <c r="MO81" s="75"/>
      <c r="MP81" s="75"/>
      <c r="MQ81" s="75"/>
      <c r="MR81" s="75"/>
      <c r="MS81" s="75"/>
      <c r="MT81" s="75"/>
      <c r="MU81" s="75"/>
      <c r="MV81" s="75"/>
      <c r="MW81" s="75"/>
      <c r="MX81" s="75"/>
      <c r="MY81" s="75"/>
      <c r="MZ81" s="75"/>
      <c r="NA81" s="75"/>
      <c r="NB81" s="75"/>
      <c r="NC81" s="75"/>
      <c r="ND81" s="75"/>
      <c r="NE81" s="75"/>
      <c r="NF81" s="75"/>
      <c r="NG81" s="75"/>
      <c r="NH81" s="75"/>
      <c r="NI81" s="75"/>
      <c r="NJ81" s="75"/>
      <c r="NK81" s="75"/>
      <c r="NL81" s="75"/>
      <c r="NM81" s="75"/>
      <c r="NN81" s="75"/>
      <c r="NO81" s="75"/>
      <c r="NP81" s="75"/>
      <c r="NQ81" s="75"/>
      <c r="NR81" s="75"/>
      <c r="NS81" s="75"/>
      <c r="NT81" s="75"/>
      <c r="NU81" s="75"/>
      <c r="NV81" s="75"/>
      <c r="NW81" s="75"/>
      <c r="NX81" s="75"/>
      <c r="NY81" s="75"/>
      <c r="NZ81" s="75"/>
      <c r="OA81" s="75"/>
      <c r="OB81" s="75"/>
      <c r="OC81" s="75"/>
      <c r="OD81" s="75"/>
      <c r="OE81" s="75"/>
      <c r="OF81" s="75"/>
      <c r="OG81" s="75"/>
      <c r="OH81" s="75"/>
      <c r="OI81" s="75"/>
      <c r="OJ81" s="75"/>
      <c r="OK81" s="75"/>
      <c r="OL81" s="75"/>
      <c r="OM81" s="75"/>
      <c r="ON81" s="75"/>
      <c r="OO81" s="75"/>
      <c r="OP81" s="75"/>
      <c r="OQ81" s="75"/>
      <c r="OR81" s="75"/>
      <c r="OS81" s="75"/>
      <c r="OT81" s="75"/>
      <c r="OU81" s="75"/>
      <c r="OV81" s="75"/>
      <c r="OW81" s="75"/>
      <c r="OX81" s="75"/>
      <c r="OY81" s="75"/>
      <c r="OZ81" s="75"/>
      <c r="PA81" s="75"/>
      <c r="PB81" s="75"/>
      <c r="PC81" s="75"/>
      <c r="PD81" s="75"/>
      <c r="PE81" s="75"/>
      <c r="PF81" s="75"/>
      <c r="PG81" s="75"/>
      <c r="PH81" s="75"/>
      <c r="PI81" s="75"/>
      <c r="PJ81" s="75"/>
      <c r="PK81" s="75"/>
      <c r="PL81" s="75"/>
      <c r="PM81" s="75"/>
      <c r="PN81" s="75"/>
      <c r="PO81" s="75"/>
      <c r="PP81" s="75"/>
      <c r="PQ81" s="75"/>
      <c r="PR81" s="75"/>
      <c r="PS81" s="75"/>
      <c r="PT81" s="75"/>
      <c r="PU81" s="75"/>
      <c r="PV81" s="75"/>
      <c r="PW81" s="75"/>
      <c r="PX81" s="75"/>
      <c r="PY81" s="75"/>
      <c r="PZ81" s="75"/>
      <c r="QA81" s="75"/>
      <c r="QB81" s="75"/>
      <c r="QC81" s="75"/>
      <c r="QD81" s="75"/>
      <c r="QE81" s="75"/>
      <c r="QF81" s="75"/>
      <c r="QG81" s="75"/>
      <c r="QH81" s="75"/>
      <c r="QI81" s="75"/>
      <c r="QJ81" s="75"/>
      <c r="QK81" s="75"/>
      <c r="QL81" s="75"/>
      <c r="QM81" s="75"/>
      <c r="QN81" s="75"/>
      <c r="QO81" s="75"/>
      <c r="QP81" s="75"/>
      <c r="QQ81" s="75"/>
      <c r="QR81" s="75"/>
      <c r="QS81" s="75"/>
      <c r="QT81" s="75"/>
      <c r="QU81" s="75"/>
      <c r="QV81" s="75"/>
      <c r="QW81" s="75"/>
      <c r="QX81" s="75"/>
      <c r="QY81" s="75"/>
      <c r="QZ81" s="75"/>
      <c r="RA81" s="75"/>
      <c r="RB81" s="75"/>
      <c r="RC81" s="75"/>
      <c r="RD81" s="75"/>
      <c r="RE81" s="75"/>
      <c r="RF81" s="75"/>
      <c r="RG81" s="75"/>
      <c r="RH81" s="75"/>
      <c r="RI81" s="75"/>
      <c r="RJ81" s="75"/>
      <c r="RK81" s="75"/>
      <c r="RL81" s="75"/>
      <c r="RM81" s="75"/>
      <c r="RN81" s="75"/>
      <c r="RO81" s="75"/>
      <c r="RP81" s="75"/>
      <c r="RQ81" s="75"/>
      <c r="RR81" s="75"/>
      <c r="RS81" s="75"/>
      <c r="RT81" s="75"/>
      <c r="RU81" s="75"/>
      <c r="RV81" s="75"/>
      <c r="RW81" s="75"/>
      <c r="RX81" s="75"/>
      <c r="RY81" s="75"/>
      <c r="RZ81" s="75"/>
      <c r="SA81" s="75"/>
      <c r="SB81" s="75"/>
      <c r="SC81" s="75"/>
      <c r="SD81" s="75"/>
      <c r="SE81" s="75"/>
      <c r="SF81" s="75"/>
      <c r="SG81" s="75"/>
      <c r="SH81" s="75"/>
      <c r="SI81" s="75"/>
      <c r="SJ81" s="75"/>
      <c r="SK81" s="75"/>
      <c r="SL81" s="75"/>
      <c r="SM81" s="75"/>
      <c r="SN81" s="75"/>
      <c r="SO81" s="75"/>
      <c r="SP81" s="75"/>
      <c r="SQ81" s="75"/>
      <c r="SR81" s="75"/>
      <c r="SS81" s="75"/>
      <c r="ST81" s="75"/>
      <c r="SU81" s="75"/>
      <c r="SV81" s="75"/>
      <c r="SW81" s="75"/>
      <c r="SX81" s="75"/>
      <c r="SY81" s="75"/>
      <c r="SZ81" s="75"/>
      <c r="TA81" s="75"/>
      <c r="TB81" s="75"/>
      <c r="TC81" s="75"/>
      <c r="TD81" s="75"/>
      <c r="TE81" s="75"/>
      <c r="TF81" s="75"/>
      <c r="TG81" s="75"/>
      <c r="TH81" s="75"/>
      <c r="TI81" s="75"/>
      <c r="TJ81" s="75"/>
      <c r="TK81" s="75"/>
      <c r="TL81" s="75"/>
      <c r="TM81" s="75"/>
      <c r="TN81" s="75"/>
      <c r="TO81" s="75"/>
      <c r="TP81" s="75"/>
      <c r="TQ81" s="75"/>
      <c r="TR81" s="75"/>
      <c r="TS81" s="75"/>
      <c r="TT81" s="75"/>
      <c r="TU81" s="75"/>
      <c r="TV81" s="75"/>
      <c r="TW81" s="75"/>
      <c r="TX81" s="75"/>
      <c r="TY81" s="75"/>
      <c r="TZ81" s="75"/>
      <c r="UA81" s="75"/>
      <c r="UB81" s="75"/>
      <c r="UC81" s="75"/>
      <c r="UD81" s="75"/>
      <c r="UE81" s="75"/>
      <c r="UF81" s="75"/>
      <c r="UG81" s="75"/>
      <c r="UH81" s="75"/>
      <c r="UI81" s="75"/>
      <c r="UJ81" s="75"/>
      <c r="UK81" s="75"/>
      <c r="UL81" s="75"/>
      <c r="UM81" s="75"/>
      <c r="UN81" s="75"/>
      <c r="UO81" s="75"/>
      <c r="UP81" s="75"/>
      <c r="UQ81" s="75"/>
      <c r="UR81" s="75"/>
      <c r="US81" s="75"/>
      <c r="UT81" s="75"/>
      <c r="UU81" s="75"/>
      <c r="UV81" s="75"/>
      <c r="UW81" s="75"/>
      <c r="UX81" s="75"/>
      <c r="UY81" s="75"/>
      <c r="UZ81" s="75"/>
      <c r="VA81" s="75"/>
      <c r="VB81" s="75"/>
      <c r="VC81" s="75"/>
      <c r="VD81" s="75"/>
      <c r="VE81" s="75"/>
      <c r="VF81" s="75"/>
      <c r="VG81" s="75"/>
      <c r="VH81" s="75"/>
      <c r="VI81" s="75"/>
      <c r="VJ81" s="75"/>
      <c r="VK81" s="75"/>
      <c r="VL81" s="75"/>
      <c r="VM81" s="75"/>
      <c r="VN81" s="75"/>
      <c r="VO81" s="75"/>
      <c r="VP81" s="75"/>
      <c r="VQ81" s="75"/>
      <c r="VR81" s="75"/>
      <c r="VS81" s="75"/>
      <c r="VT81" s="75"/>
      <c r="VU81" s="75"/>
      <c r="VV81" s="75"/>
      <c r="VW81" s="75"/>
      <c r="VX81" s="75"/>
      <c r="VY81" s="75"/>
      <c r="VZ81" s="75"/>
      <c r="WA81" s="75"/>
      <c r="WB81" s="75"/>
      <c r="WC81" s="75"/>
      <c r="WD81" s="75"/>
      <c r="WE81" s="75"/>
      <c r="WF81" s="75"/>
      <c r="WG81" s="75"/>
      <c r="WH81" s="75"/>
      <c r="WI81" s="75"/>
      <c r="WJ81" s="75"/>
      <c r="WK81" s="75"/>
      <c r="WL81" s="75"/>
      <c r="WM81" s="75"/>
      <c r="WN81" s="75"/>
      <c r="WO81" s="75"/>
      <c r="WP81" s="75"/>
      <c r="WQ81" s="75"/>
      <c r="WR81" s="75"/>
      <c r="WS81" s="75"/>
      <c r="WT81" s="75"/>
      <c r="WU81" s="75"/>
      <c r="WV81" s="75"/>
      <c r="WW81" s="75"/>
      <c r="WX81" s="75"/>
      <c r="WY81" s="75"/>
      <c r="WZ81" s="75"/>
      <c r="XA81" s="75"/>
      <c r="XB81" s="75"/>
      <c r="XC81" s="75"/>
      <c r="XD81" s="75"/>
      <c r="XE81" s="75"/>
      <c r="XF81" s="75"/>
      <c r="XG81" s="75"/>
      <c r="XH81" s="75"/>
      <c r="XI81" s="75"/>
      <c r="XJ81" s="75"/>
      <c r="XK81" s="75"/>
      <c r="XL81" s="75"/>
      <c r="XM81" s="75"/>
      <c r="XN81" s="75"/>
      <c r="XO81" s="75"/>
      <c r="XP81" s="75"/>
      <c r="XQ81" s="75"/>
      <c r="XR81" s="75"/>
      <c r="XS81" s="75"/>
      <c r="XT81" s="75"/>
      <c r="XU81" s="75"/>
      <c r="XV81" s="75"/>
      <c r="XW81" s="75"/>
      <c r="XX81" s="75"/>
      <c r="XY81" s="75"/>
      <c r="XZ81" s="75"/>
      <c r="YA81" s="75"/>
      <c r="YB81" s="75"/>
      <c r="YC81" s="75"/>
      <c r="YD81" s="75"/>
      <c r="YE81" s="75"/>
      <c r="YF81" s="75"/>
      <c r="YG81" s="75"/>
      <c r="YH81" s="75"/>
      <c r="YI81" s="75"/>
      <c r="YJ81" s="75"/>
      <c r="YK81" s="75"/>
      <c r="YL81" s="75"/>
      <c r="YM81" s="75"/>
      <c r="YN81" s="75"/>
      <c r="YO81" s="75"/>
      <c r="YP81" s="75"/>
      <c r="YQ81" s="75"/>
      <c r="YR81" s="75"/>
      <c r="YS81" s="75"/>
      <c r="YT81" s="75"/>
      <c r="YU81" s="75"/>
      <c r="YV81" s="75"/>
      <c r="YW81" s="75"/>
      <c r="YX81" s="75"/>
      <c r="YY81" s="75"/>
      <c r="YZ81" s="75"/>
      <c r="ZA81" s="75"/>
      <c r="ZB81" s="75"/>
      <c r="ZC81" s="75"/>
      <c r="ZD81" s="75"/>
      <c r="ZE81" s="75"/>
      <c r="ZF81" s="75"/>
      <c r="ZG81" s="75"/>
      <c r="ZH81" s="75"/>
      <c r="ZI81" s="75"/>
      <c r="ZJ81" s="75"/>
      <c r="ZK81" s="75"/>
      <c r="ZL81" s="75"/>
      <c r="ZM81" s="75"/>
      <c r="ZN81" s="75"/>
      <c r="ZO81" s="75"/>
      <c r="ZP81" s="75"/>
      <c r="ZQ81" s="75"/>
      <c r="ZR81" s="75"/>
      <c r="ZS81" s="75"/>
      <c r="ZT81" s="75"/>
      <c r="ZU81" s="75"/>
      <c r="ZV81" s="75"/>
      <c r="ZW81" s="75"/>
      <c r="ZX81" s="75"/>
      <c r="ZY81" s="75"/>
      <c r="ZZ81" s="75"/>
      <c r="AAA81" s="75"/>
      <c r="AAB81" s="75"/>
      <c r="AAC81" s="75"/>
      <c r="AAD81" s="75"/>
      <c r="AAE81" s="75"/>
      <c r="AAF81" s="75"/>
      <c r="AAG81" s="75"/>
      <c r="AAH81" s="75"/>
      <c r="AAI81" s="75"/>
      <c r="AAJ81" s="75"/>
      <c r="AAK81" s="75"/>
      <c r="AAL81" s="75"/>
      <c r="AAM81" s="75"/>
      <c r="AAN81" s="75"/>
      <c r="AAO81" s="75"/>
      <c r="AAP81" s="75"/>
      <c r="AAQ81" s="75"/>
      <c r="AAR81" s="75"/>
      <c r="AAS81" s="75"/>
      <c r="AAT81" s="75"/>
      <c r="AAU81" s="75"/>
      <c r="AAV81" s="75"/>
      <c r="AAW81" s="75"/>
      <c r="AAX81" s="75"/>
      <c r="AAY81" s="75"/>
      <c r="AAZ81" s="75"/>
      <c r="ABA81" s="75"/>
      <c r="ABB81" s="75"/>
      <c r="ABC81" s="75"/>
      <c r="ABD81" s="75"/>
      <c r="ABE81" s="75"/>
      <c r="ABF81" s="75"/>
      <c r="ABG81" s="75"/>
      <c r="ABH81" s="75"/>
      <c r="ABI81" s="75"/>
      <c r="ABJ81" s="75"/>
      <c r="ABK81" s="75"/>
      <c r="ABL81" s="75"/>
      <c r="ABM81" s="75"/>
      <c r="ABN81" s="75"/>
      <c r="ABO81" s="75"/>
      <c r="ABP81" s="75"/>
      <c r="ABQ81" s="75"/>
      <c r="ABR81" s="75"/>
      <c r="ABS81" s="75"/>
      <c r="ABT81" s="75"/>
    </row>
    <row r="82" spans="1:748" ht="14.45" customHeight="1">
      <c r="A82" s="28" t="s">
        <v>103</v>
      </c>
      <c r="B82" s="30" t="s">
        <v>64</v>
      </c>
      <c r="C82" s="30" t="s">
        <v>68</v>
      </c>
      <c r="D82" s="30" t="s">
        <v>23</v>
      </c>
      <c r="E82" s="31">
        <v>87402</v>
      </c>
      <c r="F82" s="31">
        <v>5141</v>
      </c>
      <c r="G82" s="32">
        <v>5141</v>
      </c>
      <c r="H82" s="32">
        <v>5141</v>
      </c>
      <c r="I82" s="30">
        <v>5141</v>
      </c>
      <c r="J82" s="30">
        <v>5141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68">
        <f t="shared" si="11"/>
        <v>0</v>
      </c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69"/>
      <c r="LR82" s="69"/>
      <c r="LS82" s="69"/>
      <c r="LT82" s="69"/>
      <c r="LU82" s="69"/>
      <c r="LV82" s="69"/>
      <c r="LW82" s="69"/>
      <c r="LX82" s="69"/>
      <c r="LY82" s="69"/>
      <c r="LZ82" s="69"/>
      <c r="MA82" s="69"/>
      <c r="MB82" s="69"/>
      <c r="MC82" s="69"/>
      <c r="MD82" s="69"/>
      <c r="ME82" s="69"/>
      <c r="MF82" s="69"/>
      <c r="MG82" s="69"/>
      <c r="MH82" s="69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69"/>
      <c r="SD82" s="69"/>
      <c r="SE82" s="69"/>
      <c r="SF82" s="69"/>
      <c r="SG82" s="69"/>
      <c r="SH82" s="69"/>
      <c r="SI82" s="69"/>
      <c r="SJ82" s="69"/>
      <c r="SK82" s="69"/>
      <c r="SL82" s="69"/>
      <c r="SM82" s="69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69"/>
      <c r="TB82" s="69"/>
      <c r="TC82" s="69"/>
      <c r="TD82" s="69"/>
      <c r="TE82" s="69"/>
      <c r="TF82" s="69"/>
      <c r="TG82" s="69"/>
      <c r="TH82" s="69"/>
      <c r="TI82" s="69"/>
      <c r="TJ82" s="69"/>
      <c r="TK82" s="69"/>
      <c r="TL82" s="69"/>
      <c r="TM82" s="69"/>
      <c r="TN82" s="69"/>
      <c r="TO82" s="69"/>
      <c r="TP82" s="69"/>
      <c r="TQ82" s="69"/>
      <c r="TR82" s="69"/>
      <c r="TS82" s="69"/>
      <c r="TT82" s="69"/>
      <c r="TU82" s="69"/>
      <c r="TV82" s="69"/>
      <c r="TW82" s="69"/>
      <c r="TX82" s="69"/>
      <c r="TY82" s="69"/>
      <c r="TZ82" s="69"/>
      <c r="UA82" s="69"/>
      <c r="UB82" s="69"/>
      <c r="UC82" s="69"/>
      <c r="UD82" s="69"/>
      <c r="UE82" s="69"/>
      <c r="UF82" s="69"/>
      <c r="UG82" s="69"/>
      <c r="UH82" s="69"/>
      <c r="UI82" s="69"/>
      <c r="UJ82" s="69"/>
      <c r="UK82" s="69"/>
      <c r="UL82" s="69"/>
      <c r="UM82" s="69"/>
      <c r="UN82" s="69"/>
      <c r="UO82" s="69"/>
      <c r="UP82" s="69"/>
      <c r="UQ82" s="69"/>
      <c r="UR82" s="69"/>
      <c r="US82" s="69"/>
      <c r="UT82" s="69"/>
      <c r="UU82" s="69"/>
      <c r="UV82" s="69"/>
      <c r="UW82" s="69"/>
      <c r="UX82" s="69"/>
      <c r="UY82" s="69"/>
      <c r="UZ82" s="69"/>
      <c r="VA82" s="69"/>
      <c r="VB82" s="69"/>
      <c r="VC82" s="69"/>
      <c r="VD82" s="69"/>
      <c r="VE82" s="69"/>
      <c r="VF82" s="69"/>
      <c r="VG82" s="69"/>
      <c r="VH82" s="69"/>
      <c r="VI82" s="69"/>
      <c r="VJ82" s="69"/>
      <c r="VK82" s="69"/>
      <c r="VL82" s="69"/>
      <c r="VM82" s="69"/>
      <c r="VN82" s="69"/>
      <c r="VO82" s="69"/>
      <c r="VP82" s="69"/>
      <c r="VQ82" s="69"/>
      <c r="VR82" s="69"/>
      <c r="VS82" s="69"/>
      <c r="VT82" s="69"/>
      <c r="VU82" s="69"/>
      <c r="VV82" s="69"/>
      <c r="VW82" s="69"/>
      <c r="VX82" s="69"/>
      <c r="VY82" s="69"/>
      <c r="VZ82" s="69"/>
      <c r="WA82" s="69"/>
      <c r="WB82" s="69"/>
      <c r="WC82" s="69"/>
      <c r="WD82" s="69"/>
      <c r="WE82" s="69"/>
      <c r="WF82" s="69"/>
      <c r="WG82" s="69"/>
      <c r="WH82" s="69"/>
      <c r="WI82" s="69"/>
      <c r="WJ82" s="69"/>
      <c r="WK82" s="69"/>
      <c r="WL82" s="69"/>
      <c r="WM82" s="69"/>
      <c r="WN82" s="69"/>
      <c r="WO82" s="69"/>
      <c r="WP82" s="69"/>
      <c r="WQ82" s="69"/>
      <c r="WR82" s="69"/>
      <c r="WS82" s="69"/>
      <c r="WT82" s="69"/>
      <c r="WU82" s="69"/>
      <c r="WV82" s="69"/>
      <c r="WW82" s="69"/>
      <c r="WX82" s="69"/>
      <c r="WY82" s="69"/>
      <c r="WZ82" s="69"/>
      <c r="XA82" s="69"/>
      <c r="XB82" s="69"/>
      <c r="XC82" s="69"/>
      <c r="XD82" s="69"/>
      <c r="XE82" s="69"/>
      <c r="XF82" s="69"/>
      <c r="XG82" s="69"/>
      <c r="XH82" s="69"/>
      <c r="XI82" s="69"/>
      <c r="XJ82" s="69"/>
      <c r="XK82" s="69"/>
      <c r="XL82" s="69"/>
      <c r="XM82" s="69"/>
      <c r="XN82" s="69"/>
      <c r="XO82" s="69"/>
      <c r="XP82" s="69"/>
      <c r="XQ82" s="69"/>
      <c r="XR82" s="69"/>
      <c r="XS82" s="69"/>
      <c r="XT82" s="69"/>
      <c r="XU82" s="69"/>
      <c r="XV82" s="69"/>
      <c r="XW82" s="69"/>
      <c r="XX82" s="69"/>
      <c r="XY82" s="69"/>
      <c r="XZ82" s="69"/>
      <c r="YA82" s="69"/>
      <c r="YB82" s="69"/>
      <c r="YC82" s="69"/>
      <c r="YD82" s="69"/>
      <c r="YE82" s="69"/>
      <c r="YF82" s="69"/>
      <c r="YG82" s="69"/>
      <c r="YH82" s="69"/>
      <c r="YI82" s="69"/>
      <c r="YJ82" s="69"/>
      <c r="YK82" s="69"/>
      <c r="YL82" s="69"/>
      <c r="YM82" s="69"/>
      <c r="YN82" s="69"/>
      <c r="YO82" s="69"/>
      <c r="YP82" s="69"/>
      <c r="YQ82" s="69"/>
      <c r="YR82" s="69"/>
      <c r="YS82" s="69"/>
      <c r="YT82" s="69"/>
      <c r="YU82" s="69"/>
      <c r="YV82" s="69"/>
      <c r="YW82" s="69"/>
      <c r="YX82" s="69"/>
      <c r="YY82" s="69"/>
      <c r="YZ82" s="69"/>
      <c r="ZA82" s="69"/>
      <c r="ZB82" s="69"/>
      <c r="ZC82" s="69"/>
      <c r="ZD82" s="69"/>
      <c r="ZE82" s="69"/>
      <c r="ZF82" s="69"/>
      <c r="ZG82" s="69"/>
      <c r="ZH82" s="69"/>
      <c r="ZI82" s="69"/>
      <c r="ZJ82" s="69"/>
      <c r="ZK82" s="69"/>
      <c r="ZL82" s="69"/>
      <c r="ZM82" s="69"/>
      <c r="ZN82" s="69"/>
      <c r="ZO82" s="69"/>
      <c r="ZP82" s="69"/>
      <c r="ZQ82" s="69"/>
      <c r="ZR82" s="69"/>
      <c r="ZS82" s="69"/>
      <c r="ZT82" s="69"/>
      <c r="ZU82" s="69"/>
      <c r="ZV82" s="69"/>
      <c r="ZW82" s="69"/>
      <c r="ZX82" s="69"/>
      <c r="ZY82" s="69"/>
      <c r="ZZ82" s="69"/>
      <c r="AAA82" s="69"/>
      <c r="AAB82" s="69"/>
      <c r="AAC82" s="69"/>
      <c r="AAD82" s="69"/>
      <c r="AAE82" s="69"/>
      <c r="AAF82" s="69"/>
      <c r="AAG82" s="69"/>
      <c r="AAH82" s="69"/>
      <c r="AAI82" s="69"/>
      <c r="AAJ82" s="69"/>
      <c r="AAK82" s="69"/>
      <c r="AAL82" s="69"/>
      <c r="AAM82" s="69"/>
      <c r="AAN82" s="69"/>
      <c r="AAO82" s="69"/>
      <c r="AAP82" s="69"/>
      <c r="AAQ82" s="69"/>
      <c r="AAR82" s="69"/>
      <c r="AAS82" s="69"/>
      <c r="AAT82" s="69"/>
      <c r="AAU82" s="69"/>
      <c r="AAV82" s="69"/>
      <c r="AAW82" s="69"/>
      <c r="AAX82" s="69"/>
      <c r="AAY82" s="69"/>
      <c r="AAZ82" s="69"/>
      <c r="ABA82" s="69"/>
      <c r="ABB82" s="69"/>
      <c r="ABC82" s="69"/>
      <c r="ABD82" s="69"/>
      <c r="ABE82" s="69"/>
      <c r="ABF82" s="69"/>
      <c r="ABG82" s="69"/>
      <c r="ABH82" s="69"/>
      <c r="ABI82" s="69"/>
      <c r="ABJ82" s="69"/>
      <c r="ABK82" s="69"/>
      <c r="ABL82" s="69"/>
      <c r="ABM82" s="69"/>
      <c r="ABN82" s="69"/>
      <c r="ABO82" s="69"/>
      <c r="ABP82" s="69"/>
      <c r="ABQ82" s="69"/>
      <c r="ABR82" s="69"/>
      <c r="ABS82" s="69"/>
      <c r="ABT82" s="69"/>
    </row>
    <row r="83" spans="1:748" ht="14.45" customHeight="1" thickBot="1">
      <c r="A83" s="51" t="s">
        <v>13</v>
      </c>
      <c r="B83" s="51" t="s">
        <v>13</v>
      </c>
      <c r="C83" s="52" t="s">
        <v>13</v>
      </c>
      <c r="D83" s="52" t="s">
        <v>13</v>
      </c>
      <c r="E83" s="52" t="s">
        <v>13</v>
      </c>
      <c r="F83" s="53" t="s">
        <v>13</v>
      </c>
      <c r="G83" s="77"/>
      <c r="H83" s="77"/>
      <c r="I83" s="77"/>
      <c r="J83" s="77"/>
      <c r="K83" s="26"/>
      <c r="L83" s="26"/>
      <c r="M83" s="26"/>
      <c r="N83" s="26"/>
      <c r="O83" s="26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</row>
    <row r="84" spans="1:748" ht="15" customHeight="1" thickBot="1">
      <c r="A84" s="20" t="s">
        <v>104</v>
      </c>
      <c r="B84" s="63"/>
      <c r="C84" s="21"/>
      <c r="D84" s="22"/>
      <c r="E84" s="23">
        <f t="shared" ref="E84:O84" si="12">SUM(E86:E90)</f>
        <v>16811</v>
      </c>
      <c r="F84" s="23">
        <f t="shared" si="12"/>
        <v>3367</v>
      </c>
      <c r="G84" s="23">
        <f t="shared" si="12"/>
        <v>2519</v>
      </c>
      <c r="H84" s="23">
        <f t="shared" si="12"/>
        <v>1800</v>
      </c>
      <c r="I84" s="23">
        <f t="shared" si="12"/>
        <v>2300</v>
      </c>
      <c r="J84" s="23">
        <f t="shared" si="12"/>
        <v>3328</v>
      </c>
      <c r="K84" s="23">
        <f t="shared" si="12"/>
        <v>51</v>
      </c>
      <c r="L84" s="23">
        <f t="shared" si="12"/>
        <v>0</v>
      </c>
      <c r="M84" s="23">
        <f t="shared" si="12"/>
        <v>212</v>
      </c>
      <c r="N84" s="23">
        <f t="shared" si="12"/>
        <v>0</v>
      </c>
      <c r="O84" s="23">
        <f t="shared" si="12"/>
        <v>95</v>
      </c>
      <c r="P84" s="23">
        <f>SUM(K84:O84)</f>
        <v>358</v>
      </c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  <c r="IV84" s="69"/>
      <c r="IW84" s="69"/>
      <c r="IX84" s="69"/>
      <c r="IY84" s="69"/>
      <c r="IZ84" s="69"/>
      <c r="JA84" s="69"/>
      <c r="JB84" s="69"/>
      <c r="JC84" s="69"/>
      <c r="JD84" s="69"/>
      <c r="JE84" s="69"/>
      <c r="JF84" s="69"/>
      <c r="JG84" s="69"/>
      <c r="JH84" s="69"/>
      <c r="JI84" s="69"/>
      <c r="JJ84" s="69"/>
      <c r="JK84" s="69"/>
      <c r="JL84" s="69"/>
      <c r="JM84" s="69"/>
      <c r="JN84" s="69"/>
      <c r="JO84" s="69"/>
      <c r="JP84" s="69"/>
      <c r="JQ84" s="69"/>
      <c r="JR84" s="69"/>
      <c r="JS84" s="69"/>
      <c r="JT84" s="69"/>
      <c r="JU84" s="69"/>
      <c r="JV84" s="69"/>
      <c r="JW84" s="69"/>
      <c r="JX84" s="69"/>
      <c r="JY84" s="69"/>
      <c r="JZ84" s="69"/>
      <c r="KA84" s="69"/>
      <c r="KB84" s="69"/>
      <c r="KC84" s="69"/>
      <c r="KD84" s="69"/>
      <c r="KE84" s="69"/>
      <c r="KF84" s="69"/>
      <c r="KG84" s="69"/>
      <c r="KH84" s="69"/>
      <c r="KI84" s="69"/>
      <c r="KJ84" s="69"/>
      <c r="KK84" s="69"/>
      <c r="KL84" s="69"/>
      <c r="KM84" s="69"/>
      <c r="KN84" s="69"/>
      <c r="KO84" s="69"/>
      <c r="KP84" s="69"/>
      <c r="KQ84" s="69"/>
      <c r="KR84" s="69"/>
      <c r="KS84" s="69"/>
      <c r="KT84" s="69"/>
      <c r="KU84" s="69"/>
      <c r="KV84" s="69"/>
      <c r="KW84" s="69"/>
      <c r="KX84" s="69"/>
      <c r="KY84" s="69"/>
      <c r="KZ84" s="69"/>
      <c r="LA84" s="69"/>
      <c r="LB84" s="69"/>
      <c r="LC84" s="69"/>
      <c r="LD84" s="69"/>
      <c r="LE84" s="69"/>
      <c r="LF84" s="69"/>
      <c r="LG84" s="69"/>
      <c r="LH84" s="69"/>
      <c r="LI84" s="69"/>
      <c r="LJ84" s="69"/>
      <c r="LK84" s="69"/>
      <c r="LL84" s="69"/>
      <c r="LM84" s="69"/>
      <c r="LN84" s="69"/>
      <c r="LO84" s="69"/>
      <c r="LP84" s="69"/>
      <c r="LQ84" s="69"/>
      <c r="LR84" s="69"/>
      <c r="LS84" s="69"/>
      <c r="LT84" s="69"/>
      <c r="LU84" s="69"/>
      <c r="LV84" s="69"/>
      <c r="LW84" s="69"/>
      <c r="LX84" s="69"/>
      <c r="LY84" s="69"/>
      <c r="LZ84" s="69"/>
      <c r="MA84" s="69"/>
      <c r="MB84" s="69"/>
      <c r="MC84" s="69"/>
      <c r="MD84" s="69"/>
      <c r="ME84" s="69"/>
      <c r="MF84" s="69"/>
      <c r="MG84" s="69"/>
      <c r="MH84" s="69"/>
      <c r="MI84" s="69"/>
      <c r="MJ84" s="69"/>
      <c r="MK84" s="69"/>
      <c r="ML84" s="69"/>
      <c r="MM84" s="69"/>
      <c r="MN84" s="69"/>
      <c r="MO84" s="69"/>
      <c r="MP84" s="69"/>
      <c r="MQ84" s="69"/>
      <c r="MR84" s="69"/>
      <c r="MS84" s="69"/>
      <c r="MT84" s="69"/>
      <c r="MU84" s="69"/>
      <c r="MV84" s="69"/>
      <c r="MW84" s="69"/>
      <c r="MX84" s="69"/>
      <c r="MY84" s="69"/>
      <c r="MZ84" s="69"/>
      <c r="NA84" s="69"/>
      <c r="NB84" s="69"/>
      <c r="NC84" s="69"/>
      <c r="ND84" s="69"/>
      <c r="NE84" s="69"/>
      <c r="NF84" s="69"/>
      <c r="NG84" s="69"/>
      <c r="NH84" s="69"/>
      <c r="NI84" s="69"/>
      <c r="NJ84" s="69"/>
      <c r="NK84" s="69"/>
      <c r="NL84" s="69"/>
      <c r="NM84" s="69"/>
      <c r="NN84" s="69"/>
      <c r="NO84" s="69"/>
      <c r="NP84" s="69"/>
      <c r="NQ84" s="69"/>
      <c r="NR84" s="69"/>
      <c r="NS84" s="69"/>
      <c r="NT84" s="69"/>
      <c r="NU84" s="69"/>
      <c r="NV84" s="69"/>
      <c r="NW84" s="69"/>
      <c r="NX84" s="69"/>
      <c r="NY84" s="69"/>
      <c r="NZ84" s="69"/>
      <c r="OA84" s="69"/>
      <c r="OB84" s="69"/>
      <c r="OC84" s="69"/>
      <c r="OD84" s="69"/>
      <c r="OE84" s="69"/>
      <c r="OF84" s="69"/>
      <c r="OG84" s="69"/>
      <c r="OH84" s="69"/>
      <c r="OI84" s="69"/>
      <c r="OJ84" s="69"/>
      <c r="OK84" s="69"/>
      <c r="OL84" s="69"/>
      <c r="OM84" s="69"/>
      <c r="ON84" s="69"/>
      <c r="OO84" s="69"/>
      <c r="OP84" s="69"/>
      <c r="OQ84" s="69"/>
      <c r="OR84" s="69"/>
      <c r="OS84" s="69"/>
      <c r="OT84" s="69"/>
      <c r="OU84" s="69"/>
      <c r="OV84" s="69"/>
      <c r="OW84" s="69"/>
      <c r="OX84" s="69"/>
      <c r="OY84" s="69"/>
      <c r="OZ84" s="69"/>
      <c r="PA84" s="69"/>
      <c r="PB84" s="69"/>
      <c r="PC84" s="69"/>
      <c r="PD84" s="69"/>
      <c r="PE84" s="69"/>
      <c r="PF84" s="69"/>
      <c r="PG84" s="69"/>
      <c r="PH84" s="69"/>
      <c r="PI84" s="69"/>
      <c r="PJ84" s="69"/>
      <c r="PK84" s="69"/>
      <c r="PL84" s="69"/>
      <c r="PM84" s="69"/>
      <c r="PN84" s="69"/>
      <c r="PO84" s="69"/>
      <c r="PP84" s="69"/>
      <c r="PQ84" s="69"/>
      <c r="PR84" s="69"/>
      <c r="PS84" s="69"/>
      <c r="PT84" s="69"/>
      <c r="PU84" s="69"/>
      <c r="PV84" s="69"/>
      <c r="PW84" s="69"/>
      <c r="PX84" s="69"/>
      <c r="PY84" s="69"/>
      <c r="PZ84" s="69"/>
      <c r="QA84" s="69"/>
      <c r="QB84" s="69"/>
      <c r="QC84" s="69"/>
      <c r="QD84" s="69"/>
      <c r="QE84" s="69"/>
      <c r="QF84" s="69"/>
      <c r="QG84" s="69"/>
      <c r="QH84" s="69"/>
      <c r="QI84" s="69"/>
      <c r="QJ84" s="69"/>
      <c r="QK84" s="69"/>
      <c r="QL84" s="69"/>
      <c r="QM84" s="69"/>
      <c r="QN84" s="69"/>
      <c r="QO84" s="69"/>
      <c r="QP84" s="69"/>
      <c r="QQ84" s="69"/>
      <c r="QR84" s="69"/>
      <c r="QS84" s="69"/>
      <c r="QT84" s="69"/>
      <c r="QU84" s="69"/>
      <c r="QV84" s="69"/>
      <c r="QW84" s="69"/>
      <c r="QX84" s="69"/>
      <c r="QY84" s="69"/>
      <c r="QZ84" s="69"/>
      <c r="RA84" s="69"/>
      <c r="RB84" s="69"/>
      <c r="RC84" s="69"/>
      <c r="RD84" s="69"/>
      <c r="RE84" s="69"/>
      <c r="RF84" s="69"/>
      <c r="RG84" s="69"/>
      <c r="RH84" s="69"/>
      <c r="RI84" s="69"/>
      <c r="RJ84" s="69"/>
      <c r="RK84" s="69"/>
      <c r="RL84" s="69"/>
      <c r="RM84" s="69"/>
      <c r="RN84" s="69"/>
      <c r="RO84" s="69"/>
      <c r="RP84" s="69"/>
      <c r="RQ84" s="69"/>
      <c r="RR84" s="69"/>
      <c r="RS84" s="69"/>
      <c r="RT84" s="69"/>
      <c r="RU84" s="69"/>
      <c r="RV84" s="69"/>
      <c r="RW84" s="69"/>
      <c r="RX84" s="69"/>
      <c r="RY84" s="69"/>
      <c r="RZ84" s="69"/>
      <c r="SA84" s="69"/>
      <c r="SB84" s="69"/>
      <c r="SC84" s="69"/>
      <c r="SD84" s="69"/>
      <c r="SE84" s="69"/>
      <c r="SF84" s="69"/>
      <c r="SG84" s="69"/>
      <c r="SH84" s="69"/>
      <c r="SI84" s="69"/>
      <c r="SJ84" s="69"/>
      <c r="SK84" s="69"/>
      <c r="SL84" s="69"/>
      <c r="SM84" s="69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69"/>
      <c r="TB84" s="69"/>
      <c r="TC84" s="69"/>
      <c r="TD84" s="69"/>
      <c r="TE84" s="69"/>
      <c r="TF84" s="69"/>
      <c r="TG84" s="69"/>
      <c r="TH84" s="69"/>
      <c r="TI84" s="69"/>
      <c r="TJ84" s="69"/>
      <c r="TK84" s="69"/>
      <c r="TL84" s="69"/>
      <c r="TM84" s="69"/>
      <c r="TN84" s="69"/>
      <c r="TO84" s="69"/>
      <c r="TP84" s="69"/>
      <c r="TQ84" s="69"/>
      <c r="TR84" s="69"/>
      <c r="TS84" s="69"/>
      <c r="TT84" s="69"/>
      <c r="TU84" s="69"/>
      <c r="TV84" s="69"/>
      <c r="TW84" s="69"/>
      <c r="TX84" s="69"/>
      <c r="TY84" s="69"/>
      <c r="TZ84" s="69"/>
      <c r="UA84" s="69"/>
      <c r="UB84" s="69"/>
      <c r="UC84" s="69"/>
      <c r="UD84" s="69"/>
      <c r="UE84" s="69"/>
      <c r="UF84" s="69"/>
      <c r="UG84" s="69"/>
      <c r="UH84" s="69"/>
      <c r="UI84" s="69"/>
      <c r="UJ84" s="69"/>
      <c r="UK84" s="69"/>
      <c r="UL84" s="69"/>
      <c r="UM84" s="69"/>
      <c r="UN84" s="69"/>
      <c r="UO84" s="69"/>
      <c r="UP84" s="69"/>
      <c r="UQ84" s="69"/>
      <c r="UR84" s="69"/>
      <c r="US84" s="69"/>
      <c r="UT84" s="69"/>
      <c r="UU84" s="69"/>
      <c r="UV84" s="69"/>
      <c r="UW84" s="69"/>
      <c r="UX84" s="69"/>
      <c r="UY84" s="69"/>
      <c r="UZ84" s="69"/>
      <c r="VA84" s="69"/>
      <c r="VB84" s="69"/>
      <c r="VC84" s="69"/>
      <c r="VD84" s="69"/>
      <c r="VE84" s="69"/>
      <c r="VF84" s="69"/>
      <c r="VG84" s="69"/>
      <c r="VH84" s="69"/>
      <c r="VI84" s="69"/>
      <c r="VJ84" s="69"/>
      <c r="VK84" s="69"/>
      <c r="VL84" s="69"/>
      <c r="VM84" s="69"/>
      <c r="VN84" s="69"/>
      <c r="VO84" s="69"/>
      <c r="VP84" s="69"/>
      <c r="VQ84" s="69"/>
      <c r="VR84" s="69"/>
      <c r="VS84" s="69"/>
      <c r="VT84" s="69"/>
      <c r="VU84" s="69"/>
      <c r="VV84" s="69"/>
      <c r="VW84" s="69"/>
      <c r="VX84" s="69"/>
      <c r="VY84" s="69"/>
      <c r="VZ84" s="69"/>
      <c r="WA84" s="69"/>
      <c r="WB84" s="69"/>
      <c r="WC84" s="69"/>
      <c r="WD84" s="69"/>
      <c r="WE84" s="69"/>
      <c r="WF84" s="69"/>
      <c r="WG84" s="69"/>
      <c r="WH84" s="69"/>
      <c r="WI84" s="69"/>
      <c r="WJ84" s="69"/>
      <c r="WK84" s="69"/>
      <c r="WL84" s="69"/>
      <c r="WM84" s="69"/>
      <c r="WN84" s="69"/>
      <c r="WO84" s="69"/>
      <c r="WP84" s="69"/>
      <c r="WQ84" s="69"/>
      <c r="WR84" s="69"/>
      <c r="WS84" s="69"/>
      <c r="WT84" s="69"/>
      <c r="WU84" s="69"/>
      <c r="WV84" s="69"/>
      <c r="WW84" s="69"/>
      <c r="WX84" s="69"/>
      <c r="WY84" s="69"/>
      <c r="WZ84" s="69"/>
      <c r="XA84" s="69"/>
      <c r="XB84" s="69"/>
      <c r="XC84" s="69"/>
      <c r="XD84" s="69"/>
      <c r="XE84" s="69"/>
      <c r="XF84" s="69"/>
      <c r="XG84" s="69"/>
      <c r="XH84" s="69"/>
      <c r="XI84" s="69"/>
      <c r="XJ84" s="69"/>
      <c r="XK84" s="69"/>
      <c r="XL84" s="69"/>
      <c r="XM84" s="69"/>
      <c r="XN84" s="69"/>
      <c r="XO84" s="69"/>
      <c r="XP84" s="69"/>
      <c r="XQ84" s="69"/>
      <c r="XR84" s="69"/>
      <c r="XS84" s="69"/>
      <c r="XT84" s="69"/>
      <c r="XU84" s="69"/>
      <c r="XV84" s="69"/>
      <c r="XW84" s="69"/>
      <c r="XX84" s="69"/>
      <c r="XY84" s="69"/>
      <c r="XZ84" s="69"/>
      <c r="YA84" s="69"/>
      <c r="YB84" s="69"/>
      <c r="YC84" s="69"/>
      <c r="YD84" s="69"/>
      <c r="YE84" s="69"/>
      <c r="YF84" s="69"/>
      <c r="YG84" s="69"/>
      <c r="YH84" s="69"/>
      <c r="YI84" s="69"/>
      <c r="YJ84" s="69"/>
      <c r="YK84" s="69"/>
      <c r="YL84" s="69"/>
      <c r="YM84" s="69"/>
      <c r="YN84" s="69"/>
      <c r="YO84" s="69"/>
      <c r="YP84" s="69"/>
      <c r="YQ84" s="69"/>
      <c r="YR84" s="69"/>
      <c r="YS84" s="69"/>
      <c r="YT84" s="69"/>
      <c r="YU84" s="69"/>
      <c r="YV84" s="69"/>
      <c r="YW84" s="69"/>
      <c r="YX84" s="69"/>
      <c r="YY84" s="69"/>
      <c r="YZ84" s="69"/>
      <c r="ZA84" s="69"/>
      <c r="ZB84" s="69"/>
      <c r="ZC84" s="69"/>
      <c r="ZD84" s="69"/>
      <c r="ZE84" s="69"/>
      <c r="ZF84" s="69"/>
      <c r="ZG84" s="69"/>
      <c r="ZH84" s="69"/>
      <c r="ZI84" s="69"/>
      <c r="ZJ84" s="69"/>
      <c r="ZK84" s="69"/>
      <c r="ZL84" s="69"/>
      <c r="ZM84" s="69"/>
      <c r="ZN84" s="69"/>
      <c r="ZO84" s="69"/>
      <c r="ZP84" s="69"/>
      <c r="ZQ84" s="69"/>
      <c r="ZR84" s="69"/>
      <c r="ZS84" s="69"/>
      <c r="ZT84" s="69"/>
      <c r="ZU84" s="69"/>
      <c r="ZV84" s="69"/>
      <c r="ZW84" s="69"/>
      <c r="ZX84" s="69"/>
      <c r="ZY84" s="69"/>
      <c r="ZZ84" s="69"/>
      <c r="AAA84" s="69"/>
      <c r="AAB84" s="69"/>
      <c r="AAC84" s="69"/>
      <c r="AAD84" s="69"/>
      <c r="AAE84" s="69"/>
      <c r="AAF84" s="69"/>
      <c r="AAG84" s="69"/>
      <c r="AAH84" s="69"/>
      <c r="AAI84" s="69"/>
      <c r="AAJ84" s="69"/>
      <c r="AAK84" s="69"/>
      <c r="AAL84" s="69"/>
      <c r="AAM84" s="69"/>
      <c r="AAN84" s="69"/>
      <c r="AAO84" s="69"/>
      <c r="AAP84" s="69"/>
      <c r="AAQ84" s="69"/>
      <c r="AAR84" s="69"/>
      <c r="AAS84" s="69"/>
      <c r="AAT84" s="69"/>
      <c r="AAU84" s="69"/>
      <c r="AAV84" s="69"/>
      <c r="AAW84" s="69"/>
      <c r="AAX84" s="69"/>
      <c r="AAY84" s="69"/>
      <c r="AAZ84" s="69"/>
      <c r="ABA84" s="69"/>
      <c r="ABB84" s="69"/>
      <c r="ABC84" s="69"/>
      <c r="ABD84" s="69"/>
      <c r="ABE84" s="69"/>
      <c r="ABF84" s="69"/>
      <c r="ABG84" s="69"/>
      <c r="ABH84" s="69"/>
      <c r="ABI84" s="69"/>
      <c r="ABJ84" s="69"/>
      <c r="ABK84" s="69"/>
      <c r="ABL84" s="69"/>
      <c r="ABM84" s="69"/>
      <c r="ABN84" s="69"/>
      <c r="ABO84" s="69"/>
      <c r="ABP84" s="69"/>
      <c r="ABQ84" s="69"/>
      <c r="ABR84" s="69"/>
      <c r="ABS84" s="69"/>
      <c r="ABT84" s="69"/>
    </row>
    <row r="85" spans="1:748" ht="14.45" customHeight="1">
      <c r="A85" s="78" t="s">
        <v>13</v>
      </c>
      <c r="B85" s="78" t="s">
        <v>13</v>
      </c>
      <c r="C85" s="79" t="s">
        <v>13</v>
      </c>
      <c r="D85" s="79" t="s">
        <v>13</v>
      </c>
      <c r="E85" s="79" t="s">
        <v>13</v>
      </c>
      <c r="F85" s="80" t="s">
        <v>13</v>
      </c>
      <c r="G85" s="77"/>
      <c r="H85" s="77"/>
      <c r="I85" s="77"/>
      <c r="J85" s="77"/>
      <c r="K85" s="26"/>
      <c r="L85" s="26"/>
      <c r="M85" s="26"/>
      <c r="N85" s="26"/>
      <c r="O85" s="26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  <c r="IW85" s="69"/>
      <c r="IX85" s="69"/>
      <c r="IY85" s="69"/>
      <c r="IZ85" s="69"/>
      <c r="JA85" s="69"/>
      <c r="JB85" s="69"/>
      <c r="JC85" s="69"/>
      <c r="JD85" s="69"/>
      <c r="JE85" s="69"/>
      <c r="JF85" s="69"/>
      <c r="JG85" s="69"/>
      <c r="JH85" s="69"/>
      <c r="JI85" s="69"/>
      <c r="JJ85" s="69"/>
      <c r="JK85" s="69"/>
      <c r="JL85" s="69"/>
      <c r="JM85" s="69"/>
      <c r="JN85" s="69"/>
      <c r="JO85" s="69"/>
      <c r="JP85" s="69"/>
      <c r="JQ85" s="69"/>
      <c r="JR85" s="69"/>
      <c r="JS85" s="69"/>
      <c r="JT85" s="69"/>
      <c r="JU85" s="69"/>
      <c r="JV85" s="69"/>
      <c r="JW85" s="69"/>
      <c r="JX85" s="69"/>
      <c r="JY85" s="69"/>
      <c r="JZ85" s="69"/>
      <c r="KA85" s="69"/>
      <c r="KB85" s="69"/>
      <c r="KC85" s="69"/>
      <c r="KD85" s="69"/>
      <c r="KE85" s="69"/>
      <c r="KF85" s="69"/>
      <c r="KG85" s="69"/>
      <c r="KH85" s="69"/>
      <c r="KI85" s="69"/>
      <c r="KJ85" s="69"/>
      <c r="KK85" s="69"/>
      <c r="KL85" s="69"/>
      <c r="KM85" s="69"/>
      <c r="KN85" s="69"/>
      <c r="KO85" s="69"/>
      <c r="KP85" s="69"/>
      <c r="KQ85" s="69"/>
      <c r="KR85" s="69"/>
      <c r="KS85" s="69"/>
      <c r="KT85" s="69"/>
      <c r="KU85" s="69"/>
      <c r="KV85" s="69"/>
      <c r="KW85" s="69"/>
      <c r="KX85" s="69"/>
      <c r="KY85" s="69"/>
      <c r="KZ85" s="69"/>
      <c r="LA85" s="69"/>
      <c r="LB85" s="69"/>
      <c r="LC85" s="69"/>
      <c r="LD85" s="69"/>
      <c r="LE85" s="69"/>
      <c r="LF85" s="69"/>
      <c r="LG85" s="69"/>
      <c r="LH85" s="69"/>
      <c r="LI85" s="69"/>
      <c r="LJ85" s="69"/>
      <c r="LK85" s="69"/>
      <c r="LL85" s="69"/>
      <c r="LM85" s="69"/>
      <c r="LN85" s="69"/>
      <c r="LO85" s="69"/>
      <c r="LP85" s="69"/>
      <c r="LQ85" s="69"/>
      <c r="LR85" s="69"/>
      <c r="LS85" s="69"/>
      <c r="LT85" s="69"/>
      <c r="LU85" s="69"/>
      <c r="LV85" s="69"/>
      <c r="LW85" s="69"/>
      <c r="LX85" s="69"/>
      <c r="LY85" s="69"/>
      <c r="LZ85" s="69"/>
      <c r="MA85" s="69"/>
      <c r="MB85" s="69"/>
      <c r="MC85" s="69"/>
      <c r="MD85" s="69"/>
      <c r="ME85" s="69"/>
      <c r="MF85" s="69"/>
      <c r="MG85" s="69"/>
      <c r="MH85" s="69"/>
      <c r="MI85" s="69"/>
      <c r="MJ85" s="69"/>
      <c r="MK85" s="69"/>
      <c r="ML85" s="69"/>
      <c r="MM85" s="69"/>
      <c r="MN85" s="69"/>
      <c r="MO85" s="69"/>
      <c r="MP85" s="69"/>
      <c r="MQ85" s="69"/>
      <c r="MR85" s="69"/>
      <c r="MS85" s="69"/>
      <c r="MT85" s="69"/>
      <c r="MU85" s="69"/>
      <c r="MV85" s="69"/>
      <c r="MW85" s="69"/>
      <c r="MX85" s="69"/>
      <c r="MY85" s="69"/>
      <c r="MZ85" s="69"/>
      <c r="NA85" s="69"/>
      <c r="NB85" s="69"/>
      <c r="NC85" s="69"/>
      <c r="ND85" s="69"/>
      <c r="NE85" s="69"/>
      <c r="NF85" s="69"/>
      <c r="NG85" s="69"/>
      <c r="NH85" s="69"/>
      <c r="NI85" s="69"/>
      <c r="NJ85" s="69"/>
      <c r="NK85" s="69"/>
      <c r="NL85" s="69"/>
      <c r="NM85" s="69"/>
      <c r="NN85" s="69"/>
      <c r="NO85" s="69"/>
      <c r="NP85" s="69"/>
      <c r="NQ85" s="69"/>
      <c r="NR85" s="69"/>
      <c r="NS85" s="69"/>
      <c r="NT85" s="69"/>
      <c r="NU85" s="69"/>
      <c r="NV85" s="69"/>
      <c r="NW85" s="69"/>
      <c r="NX85" s="69"/>
      <c r="NY85" s="69"/>
      <c r="NZ85" s="69"/>
      <c r="OA85" s="69"/>
      <c r="OB85" s="69"/>
      <c r="OC85" s="69"/>
      <c r="OD85" s="69"/>
      <c r="OE85" s="69"/>
      <c r="OF85" s="69"/>
      <c r="OG85" s="69"/>
      <c r="OH85" s="69"/>
      <c r="OI85" s="69"/>
      <c r="OJ85" s="69"/>
      <c r="OK85" s="69"/>
      <c r="OL85" s="69"/>
      <c r="OM85" s="69"/>
      <c r="ON85" s="69"/>
      <c r="OO85" s="69"/>
      <c r="OP85" s="69"/>
      <c r="OQ85" s="69"/>
      <c r="OR85" s="69"/>
      <c r="OS85" s="69"/>
      <c r="OT85" s="69"/>
      <c r="OU85" s="69"/>
      <c r="OV85" s="69"/>
      <c r="OW85" s="69"/>
      <c r="OX85" s="69"/>
      <c r="OY85" s="69"/>
      <c r="OZ85" s="69"/>
      <c r="PA85" s="69"/>
      <c r="PB85" s="69"/>
      <c r="PC85" s="69"/>
      <c r="PD85" s="69"/>
      <c r="PE85" s="69"/>
      <c r="PF85" s="69"/>
      <c r="PG85" s="69"/>
      <c r="PH85" s="69"/>
      <c r="PI85" s="69"/>
      <c r="PJ85" s="69"/>
      <c r="PK85" s="69"/>
      <c r="PL85" s="69"/>
      <c r="PM85" s="69"/>
      <c r="PN85" s="69"/>
      <c r="PO85" s="69"/>
      <c r="PP85" s="69"/>
      <c r="PQ85" s="69"/>
      <c r="PR85" s="69"/>
      <c r="PS85" s="69"/>
      <c r="PT85" s="69"/>
      <c r="PU85" s="69"/>
      <c r="PV85" s="69"/>
      <c r="PW85" s="69"/>
      <c r="PX85" s="69"/>
      <c r="PY85" s="69"/>
      <c r="PZ85" s="69"/>
      <c r="QA85" s="69"/>
      <c r="QB85" s="69"/>
      <c r="QC85" s="69"/>
      <c r="QD85" s="69"/>
      <c r="QE85" s="69"/>
      <c r="QF85" s="69"/>
      <c r="QG85" s="69"/>
      <c r="QH85" s="69"/>
      <c r="QI85" s="69"/>
      <c r="QJ85" s="69"/>
      <c r="QK85" s="69"/>
      <c r="QL85" s="69"/>
      <c r="QM85" s="69"/>
      <c r="QN85" s="69"/>
      <c r="QO85" s="69"/>
      <c r="QP85" s="69"/>
      <c r="QQ85" s="69"/>
      <c r="QR85" s="69"/>
      <c r="QS85" s="69"/>
      <c r="QT85" s="69"/>
      <c r="QU85" s="69"/>
      <c r="QV85" s="69"/>
      <c r="QW85" s="69"/>
      <c r="QX85" s="69"/>
      <c r="QY85" s="69"/>
      <c r="QZ85" s="69"/>
      <c r="RA85" s="69"/>
      <c r="RB85" s="69"/>
      <c r="RC85" s="69"/>
      <c r="RD85" s="69"/>
      <c r="RE85" s="69"/>
      <c r="RF85" s="69"/>
      <c r="RG85" s="69"/>
      <c r="RH85" s="69"/>
      <c r="RI85" s="69"/>
      <c r="RJ85" s="69"/>
      <c r="RK85" s="69"/>
      <c r="RL85" s="69"/>
      <c r="RM85" s="69"/>
      <c r="RN85" s="69"/>
      <c r="RO85" s="69"/>
      <c r="RP85" s="69"/>
      <c r="RQ85" s="69"/>
      <c r="RR85" s="69"/>
      <c r="RS85" s="69"/>
      <c r="RT85" s="69"/>
      <c r="RU85" s="69"/>
      <c r="RV85" s="69"/>
      <c r="RW85" s="69"/>
      <c r="RX85" s="69"/>
      <c r="RY85" s="69"/>
      <c r="RZ85" s="69"/>
      <c r="SA85" s="69"/>
      <c r="SB85" s="69"/>
      <c r="SC85" s="69"/>
      <c r="SD85" s="69"/>
      <c r="SE85" s="69"/>
      <c r="SF85" s="69"/>
      <c r="SG85" s="69"/>
      <c r="SH85" s="69"/>
      <c r="SI85" s="69"/>
      <c r="SJ85" s="69"/>
      <c r="SK85" s="69"/>
      <c r="SL85" s="69"/>
      <c r="SM85" s="69"/>
      <c r="SN85" s="69"/>
      <c r="SO85" s="69"/>
      <c r="SP85" s="69"/>
      <c r="SQ85" s="69"/>
      <c r="SR85" s="69"/>
      <c r="SS85" s="69"/>
      <c r="ST85" s="69"/>
      <c r="SU85" s="69"/>
      <c r="SV85" s="69"/>
      <c r="SW85" s="69"/>
      <c r="SX85" s="69"/>
      <c r="SY85" s="69"/>
      <c r="SZ85" s="69"/>
      <c r="TA85" s="69"/>
      <c r="TB85" s="69"/>
      <c r="TC85" s="69"/>
      <c r="TD85" s="69"/>
      <c r="TE85" s="69"/>
      <c r="TF85" s="69"/>
      <c r="TG85" s="69"/>
      <c r="TH85" s="69"/>
      <c r="TI85" s="69"/>
      <c r="TJ85" s="69"/>
      <c r="TK85" s="69"/>
      <c r="TL85" s="69"/>
      <c r="TM85" s="69"/>
      <c r="TN85" s="69"/>
      <c r="TO85" s="69"/>
      <c r="TP85" s="69"/>
      <c r="TQ85" s="69"/>
      <c r="TR85" s="69"/>
      <c r="TS85" s="69"/>
      <c r="TT85" s="69"/>
      <c r="TU85" s="69"/>
      <c r="TV85" s="69"/>
      <c r="TW85" s="69"/>
      <c r="TX85" s="69"/>
      <c r="TY85" s="69"/>
      <c r="TZ85" s="69"/>
      <c r="UA85" s="69"/>
      <c r="UB85" s="69"/>
      <c r="UC85" s="69"/>
      <c r="UD85" s="69"/>
      <c r="UE85" s="69"/>
      <c r="UF85" s="69"/>
      <c r="UG85" s="69"/>
      <c r="UH85" s="69"/>
      <c r="UI85" s="69"/>
      <c r="UJ85" s="69"/>
      <c r="UK85" s="69"/>
      <c r="UL85" s="69"/>
      <c r="UM85" s="69"/>
      <c r="UN85" s="69"/>
      <c r="UO85" s="69"/>
      <c r="UP85" s="69"/>
      <c r="UQ85" s="69"/>
      <c r="UR85" s="69"/>
      <c r="US85" s="69"/>
      <c r="UT85" s="69"/>
      <c r="UU85" s="69"/>
      <c r="UV85" s="69"/>
      <c r="UW85" s="69"/>
      <c r="UX85" s="69"/>
      <c r="UY85" s="69"/>
      <c r="UZ85" s="69"/>
      <c r="VA85" s="69"/>
      <c r="VB85" s="69"/>
      <c r="VC85" s="69"/>
      <c r="VD85" s="69"/>
      <c r="VE85" s="69"/>
      <c r="VF85" s="69"/>
      <c r="VG85" s="69"/>
      <c r="VH85" s="69"/>
      <c r="VI85" s="69"/>
      <c r="VJ85" s="69"/>
      <c r="VK85" s="69"/>
      <c r="VL85" s="69"/>
      <c r="VM85" s="69"/>
      <c r="VN85" s="69"/>
      <c r="VO85" s="69"/>
      <c r="VP85" s="69"/>
      <c r="VQ85" s="69"/>
      <c r="VR85" s="69"/>
      <c r="VS85" s="69"/>
      <c r="VT85" s="69"/>
      <c r="VU85" s="69"/>
      <c r="VV85" s="69"/>
      <c r="VW85" s="69"/>
      <c r="VX85" s="69"/>
      <c r="VY85" s="69"/>
      <c r="VZ85" s="69"/>
      <c r="WA85" s="69"/>
      <c r="WB85" s="69"/>
      <c r="WC85" s="69"/>
      <c r="WD85" s="69"/>
      <c r="WE85" s="69"/>
      <c r="WF85" s="69"/>
      <c r="WG85" s="69"/>
      <c r="WH85" s="69"/>
      <c r="WI85" s="69"/>
      <c r="WJ85" s="69"/>
      <c r="WK85" s="69"/>
      <c r="WL85" s="69"/>
      <c r="WM85" s="69"/>
      <c r="WN85" s="69"/>
      <c r="WO85" s="69"/>
      <c r="WP85" s="69"/>
      <c r="WQ85" s="69"/>
      <c r="WR85" s="69"/>
      <c r="WS85" s="69"/>
      <c r="WT85" s="69"/>
      <c r="WU85" s="69"/>
      <c r="WV85" s="69"/>
      <c r="WW85" s="69"/>
      <c r="WX85" s="69"/>
      <c r="WY85" s="69"/>
      <c r="WZ85" s="69"/>
      <c r="XA85" s="69"/>
      <c r="XB85" s="69"/>
      <c r="XC85" s="69"/>
      <c r="XD85" s="69"/>
      <c r="XE85" s="69"/>
      <c r="XF85" s="69"/>
      <c r="XG85" s="69"/>
      <c r="XH85" s="69"/>
      <c r="XI85" s="69"/>
      <c r="XJ85" s="69"/>
      <c r="XK85" s="69"/>
      <c r="XL85" s="69"/>
      <c r="XM85" s="69"/>
      <c r="XN85" s="69"/>
      <c r="XO85" s="69"/>
      <c r="XP85" s="69"/>
      <c r="XQ85" s="69"/>
      <c r="XR85" s="69"/>
      <c r="XS85" s="69"/>
      <c r="XT85" s="69"/>
      <c r="XU85" s="69"/>
      <c r="XV85" s="69"/>
      <c r="XW85" s="69"/>
      <c r="XX85" s="69"/>
      <c r="XY85" s="69"/>
      <c r="XZ85" s="69"/>
      <c r="YA85" s="69"/>
      <c r="YB85" s="69"/>
      <c r="YC85" s="69"/>
      <c r="YD85" s="69"/>
      <c r="YE85" s="69"/>
      <c r="YF85" s="69"/>
      <c r="YG85" s="69"/>
      <c r="YH85" s="69"/>
      <c r="YI85" s="69"/>
      <c r="YJ85" s="69"/>
      <c r="YK85" s="69"/>
      <c r="YL85" s="69"/>
      <c r="YM85" s="69"/>
      <c r="YN85" s="69"/>
      <c r="YO85" s="69"/>
      <c r="YP85" s="69"/>
      <c r="YQ85" s="69"/>
      <c r="YR85" s="69"/>
      <c r="YS85" s="69"/>
      <c r="YT85" s="69"/>
      <c r="YU85" s="69"/>
      <c r="YV85" s="69"/>
      <c r="YW85" s="69"/>
      <c r="YX85" s="69"/>
      <c r="YY85" s="69"/>
      <c r="YZ85" s="69"/>
      <c r="ZA85" s="69"/>
      <c r="ZB85" s="69"/>
      <c r="ZC85" s="69"/>
      <c r="ZD85" s="69"/>
      <c r="ZE85" s="69"/>
      <c r="ZF85" s="69"/>
      <c r="ZG85" s="69"/>
      <c r="ZH85" s="69"/>
      <c r="ZI85" s="69"/>
      <c r="ZJ85" s="69"/>
      <c r="ZK85" s="69"/>
      <c r="ZL85" s="69"/>
      <c r="ZM85" s="69"/>
      <c r="ZN85" s="69"/>
      <c r="ZO85" s="69"/>
      <c r="ZP85" s="69"/>
      <c r="ZQ85" s="69"/>
      <c r="ZR85" s="69"/>
      <c r="ZS85" s="69"/>
      <c r="ZT85" s="69"/>
      <c r="ZU85" s="69"/>
      <c r="ZV85" s="69"/>
      <c r="ZW85" s="69"/>
      <c r="ZX85" s="69"/>
      <c r="ZY85" s="69"/>
      <c r="ZZ85" s="69"/>
      <c r="AAA85" s="69"/>
      <c r="AAB85" s="69"/>
      <c r="AAC85" s="69"/>
      <c r="AAD85" s="69"/>
      <c r="AAE85" s="69"/>
      <c r="AAF85" s="69"/>
      <c r="AAG85" s="69"/>
      <c r="AAH85" s="69"/>
      <c r="AAI85" s="69"/>
      <c r="AAJ85" s="69"/>
      <c r="AAK85" s="69"/>
      <c r="AAL85" s="69"/>
      <c r="AAM85" s="69"/>
      <c r="AAN85" s="69"/>
      <c r="AAO85" s="69"/>
      <c r="AAP85" s="69"/>
      <c r="AAQ85" s="69"/>
      <c r="AAR85" s="69"/>
      <c r="AAS85" s="69"/>
      <c r="AAT85" s="69"/>
      <c r="AAU85" s="69"/>
      <c r="AAV85" s="69"/>
      <c r="AAW85" s="69"/>
      <c r="AAX85" s="69"/>
      <c r="AAY85" s="69"/>
      <c r="AAZ85" s="69"/>
      <c r="ABA85" s="69"/>
      <c r="ABB85" s="69"/>
      <c r="ABC85" s="69"/>
      <c r="ABD85" s="69"/>
      <c r="ABE85" s="69"/>
      <c r="ABF85" s="69"/>
      <c r="ABG85" s="69"/>
      <c r="ABH85" s="69"/>
      <c r="ABI85" s="69"/>
      <c r="ABJ85" s="69"/>
      <c r="ABK85" s="69"/>
      <c r="ABL85" s="69"/>
      <c r="ABM85" s="69"/>
      <c r="ABN85" s="69"/>
      <c r="ABO85" s="69"/>
      <c r="ABP85" s="69"/>
      <c r="ABQ85" s="69"/>
      <c r="ABR85" s="69"/>
      <c r="ABS85" s="69"/>
      <c r="ABT85" s="69"/>
    </row>
    <row r="86" spans="1:748" s="45" customFormat="1" ht="14.45" customHeight="1">
      <c r="A86" s="40" t="s">
        <v>105</v>
      </c>
      <c r="B86" s="40"/>
      <c r="C86" s="41" t="s">
        <v>30</v>
      </c>
      <c r="D86" s="41" t="s">
        <v>23</v>
      </c>
      <c r="E86" s="42">
        <v>912</v>
      </c>
      <c r="F86" s="30">
        <v>0</v>
      </c>
      <c r="G86" s="30">
        <v>269</v>
      </c>
      <c r="H86" s="30">
        <v>0</v>
      </c>
      <c r="I86" s="41">
        <v>0</v>
      </c>
      <c r="J86" s="41">
        <v>228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66">
        <f>SUM(K86:O86)</f>
        <v>0</v>
      </c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  <c r="IV86" s="67"/>
      <c r="IW86" s="67"/>
      <c r="IX86" s="67"/>
      <c r="IY86" s="67"/>
      <c r="IZ86" s="67"/>
      <c r="JA86" s="67"/>
      <c r="JB86" s="67"/>
      <c r="JC86" s="67"/>
      <c r="JD86" s="67"/>
      <c r="JE86" s="67"/>
      <c r="JF86" s="67"/>
      <c r="JG86" s="67"/>
      <c r="JH86" s="67"/>
      <c r="JI86" s="67"/>
      <c r="JJ86" s="67"/>
      <c r="JK86" s="67"/>
      <c r="JL86" s="67"/>
      <c r="JM86" s="67"/>
      <c r="JN86" s="67"/>
      <c r="JO86" s="67"/>
      <c r="JP86" s="67"/>
      <c r="JQ86" s="67"/>
      <c r="JR86" s="67"/>
      <c r="JS86" s="67"/>
      <c r="JT86" s="67"/>
      <c r="JU86" s="67"/>
      <c r="JV86" s="67"/>
      <c r="JW86" s="67"/>
      <c r="JX86" s="67"/>
      <c r="JY86" s="67"/>
      <c r="JZ86" s="67"/>
      <c r="KA86" s="67"/>
      <c r="KB86" s="67"/>
      <c r="KC86" s="67"/>
      <c r="KD86" s="67"/>
      <c r="KE86" s="67"/>
      <c r="KF86" s="67"/>
      <c r="KG86" s="67"/>
      <c r="KH86" s="67"/>
      <c r="KI86" s="67"/>
      <c r="KJ86" s="67"/>
      <c r="KK86" s="67"/>
      <c r="KL86" s="67"/>
      <c r="KM86" s="67"/>
      <c r="KN86" s="67"/>
      <c r="KO86" s="67"/>
      <c r="KP86" s="67"/>
      <c r="KQ86" s="67"/>
      <c r="KR86" s="67"/>
      <c r="KS86" s="67"/>
      <c r="KT86" s="67"/>
      <c r="KU86" s="67"/>
      <c r="KV86" s="67"/>
      <c r="KW86" s="67"/>
      <c r="KX86" s="67"/>
      <c r="KY86" s="67"/>
      <c r="KZ86" s="67"/>
      <c r="LA86" s="67"/>
      <c r="LB86" s="67"/>
      <c r="LC86" s="67"/>
      <c r="LD86" s="67"/>
      <c r="LE86" s="67"/>
      <c r="LF86" s="67"/>
      <c r="LG86" s="67"/>
      <c r="LH86" s="67"/>
      <c r="LI86" s="67"/>
      <c r="LJ86" s="67"/>
      <c r="LK86" s="67"/>
      <c r="LL86" s="67"/>
      <c r="LM86" s="67"/>
      <c r="LN86" s="67"/>
      <c r="LO86" s="67"/>
      <c r="LP86" s="67"/>
      <c r="LQ86" s="67"/>
      <c r="LR86" s="67"/>
      <c r="LS86" s="67"/>
      <c r="LT86" s="67"/>
      <c r="LU86" s="67"/>
      <c r="LV86" s="67"/>
      <c r="LW86" s="67"/>
      <c r="LX86" s="67"/>
      <c r="LY86" s="67"/>
      <c r="LZ86" s="67"/>
      <c r="MA86" s="67"/>
      <c r="MB86" s="67"/>
      <c r="MC86" s="67"/>
      <c r="MD86" s="67"/>
      <c r="ME86" s="67"/>
      <c r="MF86" s="67"/>
      <c r="MG86" s="67"/>
      <c r="MH86" s="67"/>
      <c r="MI86" s="67"/>
      <c r="MJ86" s="67"/>
      <c r="MK86" s="67"/>
      <c r="ML86" s="67"/>
      <c r="MM86" s="67"/>
      <c r="MN86" s="67"/>
      <c r="MO86" s="67"/>
      <c r="MP86" s="67"/>
      <c r="MQ86" s="67"/>
      <c r="MR86" s="67"/>
      <c r="MS86" s="67"/>
      <c r="MT86" s="67"/>
      <c r="MU86" s="67"/>
      <c r="MV86" s="67"/>
      <c r="MW86" s="67"/>
      <c r="MX86" s="67"/>
      <c r="MY86" s="67"/>
      <c r="MZ86" s="67"/>
      <c r="NA86" s="67"/>
      <c r="NB86" s="67"/>
      <c r="NC86" s="67"/>
      <c r="ND86" s="67"/>
      <c r="NE86" s="67"/>
      <c r="NF86" s="67"/>
      <c r="NG86" s="67"/>
      <c r="NH86" s="67"/>
      <c r="NI86" s="67"/>
      <c r="NJ86" s="67"/>
      <c r="NK86" s="67"/>
      <c r="NL86" s="67"/>
      <c r="NM86" s="67"/>
      <c r="NN86" s="67"/>
      <c r="NO86" s="67"/>
      <c r="NP86" s="67"/>
      <c r="NQ86" s="67"/>
      <c r="NR86" s="67"/>
      <c r="NS86" s="67"/>
      <c r="NT86" s="67"/>
      <c r="NU86" s="67"/>
      <c r="NV86" s="67"/>
      <c r="NW86" s="67"/>
      <c r="NX86" s="67"/>
      <c r="NY86" s="67"/>
      <c r="NZ86" s="67"/>
      <c r="OA86" s="67"/>
      <c r="OB86" s="67"/>
      <c r="OC86" s="67"/>
      <c r="OD86" s="67"/>
      <c r="OE86" s="67"/>
      <c r="OF86" s="67"/>
      <c r="OG86" s="67"/>
      <c r="OH86" s="67"/>
      <c r="OI86" s="67"/>
      <c r="OJ86" s="67"/>
      <c r="OK86" s="67"/>
      <c r="OL86" s="67"/>
      <c r="OM86" s="67"/>
      <c r="ON86" s="67"/>
      <c r="OO86" s="67"/>
      <c r="OP86" s="67"/>
      <c r="OQ86" s="67"/>
      <c r="OR86" s="67"/>
      <c r="OS86" s="67"/>
      <c r="OT86" s="67"/>
      <c r="OU86" s="67"/>
      <c r="OV86" s="67"/>
      <c r="OW86" s="67"/>
      <c r="OX86" s="67"/>
      <c r="OY86" s="67"/>
      <c r="OZ86" s="67"/>
      <c r="PA86" s="67"/>
      <c r="PB86" s="67"/>
      <c r="PC86" s="67"/>
      <c r="PD86" s="67"/>
      <c r="PE86" s="67"/>
      <c r="PF86" s="67"/>
      <c r="PG86" s="67"/>
      <c r="PH86" s="67"/>
      <c r="PI86" s="67"/>
      <c r="PJ86" s="67"/>
      <c r="PK86" s="67"/>
      <c r="PL86" s="67"/>
      <c r="PM86" s="67"/>
      <c r="PN86" s="67"/>
      <c r="PO86" s="67"/>
      <c r="PP86" s="67"/>
      <c r="PQ86" s="67"/>
      <c r="PR86" s="67"/>
      <c r="PS86" s="67"/>
      <c r="PT86" s="67"/>
      <c r="PU86" s="67"/>
      <c r="PV86" s="67"/>
      <c r="PW86" s="67"/>
      <c r="PX86" s="67"/>
      <c r="PY86" s="67"/>
      <c r="PZ86" s="67"/>
      <c r="QA86" s="67"/>
      <c r="QB86" s="67"/>
      <c r="QC86" s="67"/>
      <c r="QD86" s="67"/>
      <c r="QE86" s="67"/>
      <c r="QF86" s="67"/>
      <c r="QG86" s="67"/>
      <c r="QH86" s="67"/>
      <c r="QI86" s="67"/>
      <c r="QJ86" s="67"/>
      <c r="QK86" s="67"/>
      <c r="QL86" s="67"/>
      <c r="QM86" s="67"/>
      <c r="QN86" s="67"/>
      <c r="QO86" s="67"/>
      <c r="QP86" s="67"/>
      <c r="QQ86" s="67"/>
      <c r="QR86" s="67"/>
      <c r="QS86" s="67"/>
      <c r="QT86" s="67"/>
      <c r="QU86" s="67"/>
      <c r="QV86" s="67"/>
      <c r="QW86" s="67"/>
      <c r="QX86" s="67"/>
      <c r="QY86" s="67"/>
      <c r="QZ86" s="67"/>
      <c r="RA86" s="67"/>
      <c r="RB86" s="67"/>
      <c r="RC86" s="67"/>
      <c r="RD86" s="67"/>
      <c r="RE86" s="67"/>
      <c r="RF86" s="67"/>
      <c r="RG86" s="67"/>
      <c r="RH86" s="67"/>
      <c r="RI86" s="67"/>
      <c r="RJ86" s="67"/>
      <c r="RK86" s="67"/>
      <c r="RL86" s="67"/>
      <c r="RM86" s="67"/>
      <c r="RN86" s="67"/>
      <c r="RO86" s="67"/>
      <c r="RP86" s="67"/>
      <c r="RQ86" s="67"/>
      <c r="RR86" s="67"/>
      <c r="RS86" s="67"/>
      <c r="RT86" s="67"/>
      <c r="RU86" s="67"/>
      <c r="RV86" s="67"/>
      <c r="RW86" s="67"/>
      <c r="RX86" s="67"/>
      <c r="RY86" s="67"/>
      <c r="RZ86" s="67"/>
      <c r="SA86" s="67"/>
      <c r="SB86" s="67"/>
      <c r="SC86" s="67"/>
      <c r="SD86" s="67"/>
      <c r="SE86" s="67"/>
      <c r="SF86" s="67"/>
      <c r="SG86" s="67"/>
      <c r="SH86" s="67"/>
      <c r="SI86" s="67"/>
      <c r="SJ86" s="67"/>
      <c r="SK86" s="67"/>
      <c r="SL86" s="67"/>
      <c r="SM86" s="67"/>
      <c r="SN86" s="67"/>
      <c r="SO86" s="67"/>
      <c r="SP86" s="67"/>
      <c r="SQ86" s="67"/>
      <c r="SR86" s="67"/>
      <c r="SS86" s="67"/>
      <c r="ST86" s="67"/>
      <c r="SU86" s="67"/>
      <c r="SV86" s="67"/>
      <c r="SW86" s="67"/>
      <c r="SX86" s="67"/>
      <c r="SY86" s="67"/>
      <c r="SZ86" s="67"/>
      <c r="TA86" s="67"/>
      <c r="TB86" s="67"/>
      <c r="TC86" s="67"/>
      <c r="TD86" s="67"/>
      <c r="TE86" s="67"/>
      <c r="TF86" s="67"/>
      <c r="TG86" s="67"/>
      <c r="TH86" s="67"/>
      <c r="TI86" s="67"/>
      <c r="TJ86" s="67"/>
      <c r="TK86" s="67"/>
      <c r="TL86" s="67"/>
      <c r="TM86" s="67"/>
      <c r="TN86" s="67"/>
      <c r="TO86" s="67"/>
      <c r="TP86" s="67"/>
      <c r="TQ86" s="67"/>
      <c r="TR86" s="67"/>
      <c r="TS86" s="67"/>
      <c r="TT86" s="67"/>
      <c r="TU86" s="67"/>
      <c r="TV86" s="67"/>
      <c r="TW86" s="67"/>
      <c r="TX86" s="67"/>
      <c r="TY86" s="67"/>
      <c r="TZ86" s="67"/>
      <c r="UA86" s="67"/>
      <c r="UB86" s="67"/>
      <c r="UC86" s="67"/>
      <c r="UD86" s="67"/>
      <c r="UE86" s="67"/>
      <c r="UF86" s="67"/>
      <c r="UG86" s="67"/>
      <c r="UH86" s="67"/>
      <c r="UI86" s="67"/>
      <c r="UJ86" s="67"/>
      <c r="UK86" s="67"/>
      <c r="UL86" s="67"/>
      <c r="UM86" s="67"/>
      <c r="UN86" s="67"/>
      <c r="UO86" s="67"/>
      <c r="UP86" s="67"/>
      <c r="UQ86" s="67"/>
      <c r="UR86" s="67"/>
      <c r="US86" s="67"/>
      <c r="UT86" s="67"/>
      <c r="UU86" s="67"/>
      <c r="UV86" s="67"/>
      <c r="UW86" s="67"/>
      <c r="UX86" s="67"/>
      <c r="UY86" s="67"/>
      <c r="UZ86" s="67"/>
      <c r="VA86" s="67"/>
      <c r="VB86" s="67"/>
      <c r="VC86" s="67"/>
      <c r="VD86" s="67"/>
      <c r="VE86" s="67"/>
      <c r="VF86" s="67"/>
      <c r="VG86" s="67"/>
      <c r="VH86" s="67"/>
      <c r="VI86" s="67"/>
      <c r="VJ86" s="67"/>
      <c r="VK86" s="67"/>
      <c r="VL86" s="67"/>
      <c r="VM86" s="67"/>
      <c r="VN86" s="67"/>
      <c r="VO86" s="67"/>
      <c r="VP86" s="67"/>
      <c r="VQ86" s="67"/>
      <c r="VR86" s="67"/>
      <c r="VS86" s="67"/>
      <c r="VT86" s="67"/>
      <c r="VU86" s="67"/>
      <c r="VV86" s="67"/>
      <c r="VW86" s="67"/>
      <c r="VX86" s="67"/>
      <c r="VY86" s="67"/>
      <c r="VZ86" s="67"/>
      <c r="WA86" s="67"/>
      <c r="WB86" s="67"/>
      <c r="WC86" s="67"/>
      <c r="WD86" s="67"/>
      <c r="WE86" s="67"/>
      <c r="WF86" s="67"/>
      <c r="WG86" s="67"/>
      <c r="WH86" s="67"/>
      <c r="WI86" s="67"/>
      <c r="WJ86" s="67"/>
      <c r="WK86" s="67"/>
      <c r="WL86" s="67"/>
      <c r="WM86" s="67"/>
      <c r="WN86" s="67"/>
      <c r="WO86" s="67"/>
      <c r="WP86" s="67"/>
      <c r="WQ86" s="67"/>
      <c r="WR86" s="67"/>
      <c r="WS86" s="67"/>
      <c r="WT86" s="67"/>
      <c r="WU86" s="67"/>
      <c r="WV86" s="67"/>
      <c r="WW86" s="67"/>
      <c r="WX86" s="67"/>
      <c r="WY86" s="67"/>
      <c r="WZ86" s="67"/>
      <c r="XA86" s="67"/>
      <c r="XB86" s="67"/>
      <c r="XC86" s="67"/>
      <c r="XD86" s="67"/>
      <c r="XE86" s="67"/>
      <c r="XF86" s="67"/>
      <c r="XG86" s="67"/>
      <c r="XH86" s="67"/>
      <c r="XI86" s="67"/>
      <c r="XJ86" s="67"/>
      <c r="XK86" s="67"/>
      <c r="XL86" s="67"/>
      <c r="XM86" s="67"/>
      <c r="XN86" s="67"/>
      <c r="XO86" s="67"/>
      <c r="XP86" s="67"/>
      <c r="XQ86" s="67"/>
      <c r="XR86" s="67"/>
      <c r="XS86" s="67"/>
      <c r="XT86" s="67"/>
      <c r="XU86" s="67"/>
      <c r="XV86" s="67"/>
      <c r="XW86" s="67"/>
      <c r="XX86" s="67"/>
      <c r="XY86" s="67"/>
      <c r="XZ86" s="67"/>
      <c r="YA86" s="67"/>
      <c r="YB86" s="67"/>
      <c r="YC86" s="67"/>
      <c r="YD86" s="67"/>
      <c r="YE86" s="67"/>
      <c r="YF86" s="67"/>
      <c r="YG86" s="67"/>
      <c r="YH86" s="67"/>
      <c r="YI86" s="67"/>
      <c r="YJ86" s="67"/>
      <c r="YK86" s="67"/>
      <c r="YL86" s="67"/>
      <c r="YM86" s="67"/>
      <c r="YN86" s="67"/>
      <c r="YO86" s="67"/>
      <c r="YP86" s="67"/>
      <c r="YQ86" s="67"/>
      <c r="YR86" s="67"/>
      <c r="YS86" s="67"/>
      <c r="YT86" s="67"/>
      <c r="YU86" s="67"/>
      <c r="YV86" s="67"/>
      <c r="YW86" s="67"/>
      <c r="YX86" s="67"/>
      <c r="YY86" s="67"/>
      <c r="YZ86" s="67"/>
      <c r="ZA86" s="67"/>
      <c r="ZB86" s="67"/>
      <c r="ZC86" s="67"/>
      <c r="ZD86" s="67"/>
      <c r="ZE86" s="67"/>
      <c r="ZF86" s="67"/>
      <c r="ZG86" s="67"/>
      <c r="ZH86" s="67"/>
      <c r="ZI86" s="67"/>
      <c r="ZJ86" s="67"/>
      <c r="ZK86" s="67"/>
      <c r="ZL86" s="67"/>
      <c r="ZM86" s="67"/>
      <c r="ZN86" s="67"/>
      <c r="ZO86" s="67"/>
      <c r="ZP86" s="67"/>
      <c r="ZQ86" s="67"/>
      <c r="ZR86" s="67"/>
      <c r="ZS86" s="67"/>
      <c r="ZT86" s="67"/>
      <c r="ZU86" s="67"/>
      <c r="ZV86" s="67"/>
      <c r="ZW86" s="67"/>
      <c r="ZX86" s="67"/>
      <c r="ZY86" s="67"/>
      <c r="ZZ86" s="67"/>
      <c r="AAA86" s="67"/>
      <c r="AAB86" s="67"/>
      <c r="AAC86" s="67"/>
      <c r="AAD86" s="67"/>
      <c r="AAE86" s="67"/>
      <c r="AAF86" s="67"/>
      <c r="AAG86" s="67"/>
      <c r="AAH86" s="67"/>
      <c r="AAI86" s="67"/>
      <c r="AAJ86" s="67"/>
      <c r="AAK86" s="67"/>
      <c r="AAL86" s="67"/>
      <c r="AAM86" s="67"/>
      <c r="AAN86" s="67"/>
      <c r="AAO86" s="67"/>
      <c r="AAP86" s="67"/>
      <c r="AAQ86" s="67"/>
      <c r="AAR86" s="67"/>
      <c r="AAS86" s="67"/>
      <c r="AAT86" s="67"/>
      <c r="AAU86" s="67"/>
      <c r="AAV86" s="67"/>
      <c r="AAW86" s="67"/>
      <c r="AAX86" s="67"/>
      <c r="AAY86" s="67"/>
      <c r="AAZ86" s="67"/>
      <c r="ABA86" s="67"/>
      <c r="ABB86" s="67"/>
      <c r="ABC86" s="67"/>
      <c r="ABD86" s="67"/>
      <c r="ABE86" s="67"/>
      <c r="ABF86" s="67"/>
      <c r="ABG86" s="67"/>
      <c r="ABH86" s="67"/>
      <c r="ABI86" s="67"/>
      <c r="ABJ86" s="67"/>
      <c r="ABK86" s="67"/>
      <c r="ABL86" s="67"/>
      <c r="ABM86" s="67"/>
      <c r="ABN86" s="67"/>
      <c r="ABO86" s="67"/>
      <c r="ABP86" s="67"/>
      <c r="ABQ86" s="67"/>
      <c r="ABR86" s="67"/>
      <c r="ABS86" s="67"/>
      <c r="ABT86" s="67"/>
    </row>
    <row r="87" spans="1:748" ht="14.45" customHeight="1">
      <c r="A87" s="29" t="s">
        <v>106</v>
      </c>
      <c r="B87" s="29"/>
      <c r="C87" s="30" t="s">
        <v>30</v>
      </c>
      <c r="D87" s="30" t="s">
        <v>17</v>
      </c>
      <c r="E87" s="31">
        <v>4443</v>
      </c>
      <c r="F87" s="30"/>
      <c r="G87" s="30"/>
      <c r="H87" s="30"/>
      <c r="I87" s="30">
        <v>500</v>
      </c>
      <c r="J87" s="30">
        <v>700</v>
      </c>
      <c r="K87" s="34">
        <v>0</v>
      </c>
      <c r="L87" s="34">
        <v>0</v>
      </c>
      <c r="M87" s="34">
        <v>0</v>
      </c>
      <c r="N87" s="34">
        <v>0</v>
      </c>
      <c r="O87" s="34">
        <v>65</v>
      </c>
      <c r="P87" s="68">
        <f>SUM(K87:O87)</f>
        <v>65</v>
      </c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69"/>
      <c r="JA87" s="69"/>
      <c r="JB87" s="69"/>
      <c r="JC87" s="69"/>
      <c r="JD87" s="69"/>
      <c r="JE87" s="69"/>
      <c r="JF87" s="69"/>
      <c r="JG87" s="69"/>
      <c r="JH87" s="69"/>
      <c r="JI87" s="69"/>
      <c r="JJ87" s="69"/>
      <c r="JK87" s="69"/>
      <c r="JL87" s="69"/>
      <c r="JM87" s="69"/>
      <c r="JN87" s="69"/>
      <c r="JO87" s="69"/>
      <c r="JP87" s="69"/>
      <c r="JQ87" s="69"/>
      <c r="JR87" s="69"/>
      <c r="JS87" s="69"/>
      <c r="JT87" s="69"/>
      <c r="JU87" s="69"/>
      <c r="JV87" s="69"/>
      <c r="JW87" s="69"/>
      <c r="JX87" s="69"/>
      <c r="JY87" s="69"/>
      <c r="JZ87" s="69"/>
      <c r="KA87" s="69"/>
      <c r="KB87" s="69"/>
      <c r="KC87" s="69"/>
      <c r="KD87" s="69"/>
      <c r="KE87" s="69"/>
      <c r="KF87" s="69"/>
      <c r="KG87" s="69"/>
      <c r="KH87" s="69"/>
      <c r="KI87" s="69"/>
      <c r="KJ87" s="69"/>
      <c r="KK87" s="69"/>
      <c r="KL87" s="69"/>
      <c r="KM87" s="69"/>
      <c r="KN87" s="69"/>
      <c r="KO87" s="69"/>
      <c r="KP87" s="69"/>
      <c r="KQ87" s="69"/>
      <c r="KR87" s="69"/>
      <c r="KS87" s="69"/>
      <c r="KT87" s="69"/>
      <c r="KU87" s="69"/>
      <c r="KV87" s="69"/>
      <c r="KW87" s="69"/>
      <c r="KX87" s="69"/>
      <c r="KY87" s="69"/>
      <c r="KZ87" s="69"/>
      <c r="LA87" s="69"/>
      <c r="LB87" s="69"/>
      <c r="LC87" s="69"/>
      <c r="LD87" s="69"/>
      <c r="LE87" s="69"/>
      <c r="LF87" s="69"/>
      <c r="LG87" s="69"/>
      <c r="LH87" s="69"/>
      <c r="LI87" s="69"/>
      <c r="LJ87" s="69"/>
      <c r="LK87" s="69"/>
      <c r="LL87" s="69"/>
      <c r="LM87" s="69"/>
      <c r="LN87" s="69"/>
      <c r="LO87" s="69"/>
      <c r="LP87" s="69"/>
      <c r="LQ87" s="69"/>
      <c r="LR87" s="69"/>
      <c r="LS87" s="69"/>
      <c r="LT87" s="69"/>
      <c r="LU87" s="69"/>
      <c r="LV87" s="69"/>
      <c r="LW87" s="69"/>
      <c r="LX87" s="69"/>
      <c r="LY87" s="69"/>
      <c r="LZ87" s="69"/>
      <c r="MA87" s="69"/>
      <c r="MB87" s="69"/>
      <c r="MC87" s="69"/>
      <c r="MD87" s="69"/>
      <c r="ME87" s="69"/>
      <c r="MF87" s="69"/>
      <c r="MG87" s="69"/>
      <c r="MH87" s="69"/>
      <c r="MI87" s="69"/>
      <c r="MJ87" s="69"/>
      <c r="MK87" s="69"/>
      <c r="ML87" s="69"/>
      <c r="MM87" s="69"/>
      <c r="MN87" s="69"/>
      <c r="MO87" s="69"/>
      <c r="MP87" s="69"/>
      <c r="MQ87" s="69"/>
      <c r="MR87" s="69"/>
      <c r="MS87" s="69"/>
      <c r="MT87" s="69"/>
      <c r="MU87" s="69"/>
      <c r="MV87" s="69"/>
      <c r="MW87" s="69"/>
      <c r="MX87" s="69"/>
      <c r="MY87" s="69"/>
      <c r="MZ87" s="69"/>
      <c r="NA87" s="69"/>
      <c r="NB87" s="69"/>
      <c r="NC87" s="69"/>
      <c r="ND87" s="69"/>
      <c r="NE87" s="69"/>
      <c r="NF87" s="69"/>
      <c r="NG87" s="69"/>
      <c r="NH87" s="69"/>
      <c r="NI87" s="69"/>
      <c r="NJ87" s="69"/>
      <c r="NK87" s="69"/>
      <c r="NL87" s="69"/>
      <c r="NM87" s="69"/>
      <c r="NN87" s="69"/>
      <c r="NO87" s="69"/>
      <c r="NP87" s="69"/>
      <c r="NQ87" s="69"/>
      <c r="NR87" s="69"/>
      <c r="NS87" s="69"/>
      <c r="NT87" s="69"/>
      <c r="NU87" s="69"/>
      <c r="NV87" s="69"/>
      <c r="NW87" s="69"/>
      <c r="NX87" s="69"/>
      <c r="NY87" s="69"/>
      <c r="NZ87" s="69"/>
      <c r="OA87" s="69"/>
      <c r="OB87" s="69"/>
      <c r="OC87" s="69"/>
      <c r="OD87" s="69"/>
      <c r="OE87" s="69"/>
      <c r="OF87" s="69"/>
      <c r="OG87" s="69"/>
      <c r="OH87" s="69"/>
      <c r="OI87" s="69"/>
      <c r="OJ87" s="69"/>
      <c r="OK87" s="69"/>
      <c r="OL87" s="69"/>
      <c r="OM87" s="69"/>
      <c r="ON87" s="69"/>
      <c r="OO87" s="69"/>
      <c r="OP87" s="69"/>
      <c r="OQ87" s="69"/>
      <c r="OR87" s="69"/>
      <c r="OS87" s="69"/>
      <c r="OT87" s="69"/>
      <c r="OU87" s="69"/>
      <c r="OV87" s="69"/>
      <c r="OW87" s="69"/>
      <c r="OX87" s="69"/>
      <c r="OY87" s="69"/>
      <c r="OZ87" s="69"/>
      <c r="PA87" s="69"/>
      <c r="PB87" s="69"/>
      <c r="PC87" s="69"/>
      <c r="PD87" s="69"/>
      <c r="PE87" s="69"/>
      <c r="PF87" s="69"/>
      <c r="PG87" s="69"/>
      <c r="PH87" s="69"/>
      <c r="PI87" s="69"/>
      <c r="PJ87" s="69"/>
      <c r="PK87" s="69"/>
      <c r="PL87" s="69"/>
      <c r="PM87" s="69"/>
      <c r="PN87" s="69"/>
      <c r="PO87" s="69"/>
      <c r="PP87" s="69"/>
      <c r="PQ87" s="69"/>
      <c r="PR87" s="69"/>
      <c r="PS87" s="69"/>
      <c r="PT87" s="69"/>
      <c r="PU87" s="69"/>
      <c r="PV87" s="69"/>
      <c r="PW87" s="69"/>
      <c r="PX87" s="69"/>
      <c r="PY87" s="69"/>
      <c r="PZ87" s="69"/>
      <c r="QA87" s="69"/>
      <c r="QB87" s="69"/>
      <c r="QC87" s="69"/>
      <c r="QD87" s="69"/>
      <c r="QE87" s="69"/>
      <c r="QF87" s="69"/>
      <c r="QG87" s="69"/>
      <c r="QH87" s="69"/>
      <c r="QI87" s="69"/>
      <c r="QJ87" s="69"/>
      <c r="QK87" s="69"/>
      <c r="QL87" s="69"/>
      <c r="QM87" s="69"/>
      <c r="QN87" s="69"/>
      <c r="QO87" s="69"/>
      <c r="QP87" s="69"/>
      <c r="QQ87" s="69"/>
      <c r="QR87" s="69"/>
      <c r="QS87" s="69"/>
      <c r="QT87" s="69"/>
      <c r="QU87" s="69"/>
      <c r="QV87" s="69"/>
      <c r="QW87" s="69"/>
      <c r="QX87" s="69"/>
      <c r="QY87" s="69"/>
      <c r="QZ87" s="69"/>
      <c r="RA87" s="69"/>
      <c r="RB87" s="69"/>
      <c r="RC87" s="69"/>
      <c r="RD87" s="69"/>
      <c r="RE87" s="69"/>
      <c r="RF87" s="69"/>
      <c r="RG87" s="69"/>
      <c r="RH87" s="69"/>
      <c r="RI87" s="69"/>
      <c r="RJ87" s="69"/>
      <c r="RK87" s="69"/>
      <c r="RL87" s="69"/>
      <c r="RM87" s="69"/>
      <c r="RN87" s="69"/>
      <c r="RO87" s="69"/>
      <c r="RP87" s="69"/>
      <c r="RQ87" s="69"/>
      <c r="RR87" s="69"/>
      <c r="RS87" s="69"/>
      <c r="RT87" s="69"/>
      <c r="RU87" s="69"/>
      <c r="RV87" s="69"/>
      <c r="RW87" s="69"/>
      <c r="RX87" s="69"/>
      <c r="RY87" s="69"/>
      <c r="RZ87" s="69"/>
      <c r="SA87" s="69"/>
      <c r="SB87" s="69"/>
      <c r="SC87" s="69"/>
      <c r="SD87" s="69"/>
      <c r="SE87" s="69"/>
      <c r="SF87" s="69"/>
      <c r="SG87" s="69"/>
      <c r="SH87" s="69"/>
      <c r="SI87" s="69"/>
      <c r="SJ87" s="69"/>
      <c r="SK87" s="69"/>
      <c r="SL87" s="69"/>
      <c r="SM87" s="69"/>
      <c r="SN87" s="69"/>
      <c r="SO87" s="69"/>
      <c r="SP87" s="69"/>
      <c r="SQ87" s="69"/>
      <c r="SR87" s="69"/>
      <c r="SS87" s="69"/>
      <c r="ST87" s="69"/>
      <c r="SU87" s="69"/>
      <c r="SV87" s="69"/>
      <c r="SW87" s="69"/>
      <c r="SX87" s="69"/>
      <c r="SY87" s="69"/>
      <c r="SZ87" s="69"/>
      <c r="TA87" s="69"/>
      <c r="TB87" s="69"/>
      <c r="TC87" s="69"/>
      <c r="TD87" s="69"/>
      <c r="TE87" s="69"/>
      <c r="TF87" s="69"/>
      <c r="TG87" s="69"/>
      <c r="TH87" s="69"/>
      <c r="TI87" s="69"/>
      <c r="TJ87" s="69"/>
      <c r="TK87" s="69"/>
      <c r="TL87" s="69"/>
      <c r="TM87" s="69"/>
      <c r="TN87" s="69"/>
      <c r="TO87" s="69"/>
      <c r="TP87" s="69"/>
      <c r="TQ87" s="69"/>
      <c r="TR87" s="69"/>
      <c r="TS87" s="69"/>
      <c r="TT87" s="69"/>
      <c r="TU87" s="69"/>
      <c r="TV87" s="69"/>
      <c r="TW87" s="69"/>
      <c r="TX87" s="69"/>
      <c r="TY87" s="69"/>
      <c r="TZ87" s="69"/>
      <c r="UA87" s="69"/>
      <c r="UB87" s="69"/>
      <c r="UC87" s="69"/>
      <c r="UD87" s="69"/>
      <c r="UE87" s="69"/>
      <c r="UF87" s="69"/>
      <c r="UG87" s="69"/>
      <c r="UH87" s="69"/>
      <c r="UI87" s="69"/>
      <c r="UJ87" s="69"/>
      <c r="UK87" s="69"/>
      <c r="UL87" s="69"/>
      <c r="UM87" s="69"/>
      <c r="UN87" s="69"/>
      <c r="UO87" s="69"/>
      <c r="UP87" s="69"/>
      <c r="UQ87" s="69"/>
      <c r="UR87" s="69"/>
      <c r="US87" s="69"/>
      <c r="UT87" s="69"/>
      <c r="UU87" s="69"/>
      <c r="UV87" s="69"/>
      <c r="UW87" s="69"/>
      <c r="UX87" s="69"/>
      <c r="UY87" s="69"/>
      <c r="UZ87" s="69"/>
      <c r="VA87" s="69"/>
      <c r="VB87" s="69"/>
      <c r="VC87" s="69"/>
      <c r="VD87" s="69"/>
      <c r="VE87" s="69"/>
      <c r="VF87" s="69"/>
      <c r="VG87" s="69"/>
      <c r="VH87" s="69"/>
      <c r="VI87" s="69"/>
      <c r="VJ87" s="69"/>
      <c r="VK87" s="69"/>
      <c r="VL87" s="69"/>
      <c r="VM87" s="69"/>
      <c r="VN87" s="69"/>
      <c r="VO87" s="69"/>
      <c r="VP87" s="69"/>
      <c r="VQ87" s="69"/>
      <c r="VR87" s="69"/>
      <c r="VS87" s="69"/>
      <c r="VT87" s="69"/>
      <c r="VU87" s="69"/>
      <c r="VV87" s="69"/>
      <c r="VW87" s="69"/>
      <c r="VX87" s="69"/>
      <c r="VY87" s="69"/>
      <c r="VZ87" s="69"/>
      <c r="WA87" s="69"/>
      <c r="WB87" s="69"/>
      <c r="WC87" s="69"/>
      <c r="WD87" s="69"/>
      <c r="WE87" s="69"/>
      <c r="WF87" s="69"/>
      <c r="WG87" s="69"/>
      <c r="WH87" s="69"/>
      <c r="WI87" s="69"/>
      <c r="WJ87" s="69"/>
      <c r="WK87" s="69"/>
      <c r="WL87" s="69"/>
      <c r="WM87" s="69"/>
      <c r="WN87" s="69"/>
      <c r="WO87" s="69"/>
      <c r="WP87" s="69"/>
      <c r="WQ87" s="69"/>
      <c r="WR87" s="69"/>
      <c r="WS87" s="69"/>
      <c r="WT87" s="69"/>
      <c r="WU87" s="69"/>
      <c r="WV87" s="69"/>
      <c r="WW87" s="69"/>
      <c r="WX87" s="69"/>
      <c r="WY87" s="69"/>
      <c r="WZ87" s="69"/>
      <c r="XA87" s="69"/>
      <c r="XB87" s="69"/>
      <c r="XC87" s="69"/>
      <c r="XD87" s="69"/>
      <c r="XE87" s="69"/>
      <c r="XF87" s="69"/>
      <c r="XG87" s="69"/>
      <c r="XH87" s="69"/>
      <c r="XI87" s="69"/>
      <c r="XJ87" s="69"/>
      <c r="XK87" s="69"/>
      <c r="XL87" s="69"/>
      <c r="XM87" s="69"/>
      <c r="XN87" s="69"/>
      <c r="XO87" s="69"/>
      <c r="XP87" s="69"/>
      <c r="XQ87" s="69"/>
      <c r="XR87" s="69"/>
      <c r="XS87" s="69"/>
      <c r="XT87" s="69"/>
      <c r="XU87" s="69"/>
      <c r="XV87" s="69"/>
      <c r="XW87" s="69"/>
      <c r="XX87" s="69"/>
      <c r="XY87" s="69"/>
      <c r="XZ87" s="69"/>
      <c r="YA87" s="69"/>
      <c r="YB87" s="69"/>
      <c r="YC87" s="69"/>
      <c r="YD87" s="69"/>
      <c r="YE87" s="69"/>
      <c r="YF87" s="69"/>
      <c r="YG87" s="69"/>
      <c r="YH87" s="69"/>
      <c r="YI87" s="69"/>
      <c r="YJ87" s="69"/>
      <c r="YK87" s="69"/>
      <c r="YL87" s="69"/>
      <c r="YM87" s="69"/>
      <c r="YN87" s="69"/>
      <c r="YO87" s="69"/>
      <c r="YP87" s="69"/>
      <c r="YQ87" s="69"/>
      <c r="YR87" s="69"/>
      <c r="YS87" s="69"/>
      <c r="YT87" s="69"/>
      <c r="YU87" s="69"/>
      <c r="YV87" s="69"/>
      <c r="YW87" s="69"/>
      <c r="YX87" s="69"/>
      <c r="YY87" s="69"/>
      <c r="YZ87" s="69"/>
      <c r="ZA87" s="69"/>
      <c r="ZB87" s="69"/>
      <c r="ZC87" s="69"/>
      <c r="ZD87" s="69"/>
      <c r="ZE87" s="69"/>
      <c r="ZF87" s="69"/>
      <c r="ZG87" s="69"/>
      <c r="ZH87" s="69"/>
      <c r="ZI87" s="69"/>
      <c r="ZJ87" s="69"/>
      <c r="ZK87" s="69"/>
      <c r="ZL87" s="69"/>
      <c r="ZM87" s="69"/>
      <c r="ZN87" s="69"/>
      <c r="ZO87" s="69"/>
      <c r="ZP87" s="69"/>
      <c r="ZQ87" s="69"/>
      <c r="ZR87" s="69"/>
      <c r="ZS87" s="69"/>
      <c r="ZT87" s="69"/>
      <c r="ZU87" s="69"/>
      <c r="ZV87" s="69"/>
      <c r="ZW87" s="69"/>
      <c r="ZX87" s="69"/>
      <c r="ZY87" s="69"/>
      <c r="ZZ87" s="69"/>
      <c r="AAA87" s="69"/>
      <c r="AAB87" s="69"/>
      <c r="AAC87" s="69"/>
      <c r="AAD87" s="69"/>
      <c r="AAE87" s="69"/>
      <c r="AAF87" s="69"/>
      <c r="AAG87" s="69"/>
      <c r="AAH87" s="69"/>
      <c r="AAI87" s="69"/>
      <c r="AAJ87" s="69"/>
      <c r="AAK87" s="69"/>
      <c r="AAL87" s="69"/>
      <c r="AAM87" s="69"/>
      <c r="AAN87" s="69"/>
      <c r="AAO87" s="69"/>
      <c r="AAP87" s="69"/>
      <c r="AAQ87" s="69"/>
      <c r="AAR87" s="69"/>
      <c r="AAS87" s="69"/>
      <c r="AAT87" s="69"/>
      <c r="AAU87" s="69"/>
      <c r="AAV87" s="69"/>
      <c r="AAW87" s="69"/>
      <c r="AAX87" s="69"/>
      <c r="AAY87" s="69"/>
      <c r="AAZ87" s="69"/>
      <c r="ABA87" s="69"/>
      <c r="ABB87" s="69"/>
      <c r="ABC87" s="69"/>
      <c r="ABD87" s="69"/>
      <c r="ABE87" s="69"/>
      <c r="ABF87" s="69"/>
      <c r="ABG87" s="69"/>
      <c r="ABH87" s="69"/>
      <c r="ABI87" s="69"/>
      <c r="ABJ87" s="69"/>
      <c r="ABK87" s="69"/>
      <c r="ABL87" s="69"/>
      <c r="ABM87" s="69"/>
      <c r="ABN87" s="69"/>
      <c r="ABO87" s="69"/>
      <c r="ABP87" s="69"/>
      <c r="ABQ87" s="69"/>
      <c r="ABR87" s="69"/>
      <c r="ABS87" s="69"/>
      <c r="ABT87" s="69"/>
    </row>
    <row r="88" spans="1:748" ht="14.45" customHeight="1">
      <c r="A88" s="29" t="s">
        <v>107</v>
      </c>
      <c r="B88" s="30"/>
      <c r="C88" s="30" t="s">
        <v>30</v>
      </c>
      <c r="D88" s="30" t="s">
        <v>23</v>
      </c>
      <c r="E88" s="31">
        <v>2617</v>
      </c>
      <c r="F88" s="31">
        <v>700</v>
      </c>
      <c r="G88" s="32">
        <f>100+300</f>
        <v>400</v>
      </c>
      <c r="H88" s="30">
        <v>300</v>
      </c>
      <c r="I88" s="30">
        <v>300</v>
      </c>
      <c r="J88" s="30">
        <v>800</v>
      </c>
      <c r="K88" s="38">
        <v>0</v>
      </c>
      <c r="L88" s="38">
        <v>0</v>
      </c>
      <c r="M88" s="38">
        <v>212</v>
      </c>
      <c r="N88" s="34">
        <v>0</v>
      </c>
      <c r="O88" s="34">
        <v>0</v>
      </c>
      <c r="P88" s="68">
        <f t="shared" ref="P88:P90" si="13">SUM(K88:O88)</f>
        <v>212</v>
      </c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  <c r="JA88" s="81"/>
      <c r="JB88" s="81"/>
      <c r="JC88" s="81"/>
      <c r="JD88" s="81"/>
      <c r="JE88" s="81"/>
      <c r="JF88" s="81"/>
      <c r="JG88" s="81"/>
      <c r="JH88" s="81"/>
      <c r="JI88" s="81"/>
      <c r="JJ88" s="81"/>
      <c r="JK88" s="81"/>
      <c r="JL88" s="81"/>
      <c r="JM88" s="81"/>
      <c r="JN88" s="81"/>
      <c r="JO88" s="81"/>
      <c r="JP88" s="81"/>
      <c r="JQ88" s="81"/>
      <c r="JR88" s="81"/>
      <c r="JS88" s="81"/>
      <c r="JT88" s="81"/>
      <c r="JU88" s="81"/>
      <c r="JV88" s="81"/>
      <c r="JW88" s="81"/>
      <c r="JX88" s="81"/>
      <c r="JY88" s="81"/>
      <c r="JZ88" s="81"/>
      <c r="KA88" s="81"/>
      <c r="KB88" s="81"/>
      <c r="KC88" s="81"/>
      <c r="KD88" s="81"/>
      <c r="KE88" s="81"/>
      <c r="KF88" s="81"/>
      <c r="KG88" s="81"/>
      <c r="KH88" s="81"/>
      <c r="KI88" s="81"/>
      <c r="KJ88" s="81"/>
      <c r="KK88" s="81"/>
      <c r="KL88" s="81"/>
      <c r="KM88" s="81"/>
      <c r="KN88" s="81"/>
      <c r="KO88" s="81"/>
      <c r="KP88" s="81"/>
      <c r="KQ88" s="81"/>
      <c r="KR88" s="81"/>
      <c r="KS88" s="81"/>
      <c r="KT88" s="81"/>
      <c r="KU88" s="81"/>
      <c r="KV88" s="81"/>
      <c r="KW88" s="81"/>
      <c r="KX88" s="81"/>
      <c r="KY88" s="81"/>
      <c r="KZ88" s="81"/>
      <c r="LA88" s="81"/>
      <c r="LB88" s="81"/>
      <c r="LC88" s="81"/>
      <c r="LD88" s="81"/>
      <c r="LE88" s="81"/>
      <c r="LF88" s="81"/>
      <c r="LG88" s="81"/>
      <c r="LH88" s="81"/>
      <c r="LI88" s="81"/>
      <c r="LJ88" s="81"/>
      <c r="LK88" s="81"/>
      <c r="LL88" s="81"/>
      <c r="LM88" s="81"/>
      <c r="LN88" s="81"/>
      <c r="LO88" s="81"/>
      <c r="LP88" s="81"/>
      <c r="LQ88" s="81"/>
      <c r="LR88" s="81"/>
      <c r="LS88" s="81"/>
      <c r="LT88" s="81"/>
      <c r="LU88" s="81"/>
      <c r="LV88" s="81"/>
      <c r="LW88" s="81"/>
      <c r="LX88" s="81"/>
      <c r="LY88" s="81"/>
      <c r="LZ88" s="81"/>
      <c r="MA88" s="81"/>
      <c r="MB88" s="81"/>
      <c r="MC88" s="81"/>
      <c r="MD88" s="81"/>
      <c r="ME88" s="81"/>
      <c r="MF88" s="81"/>
      <c r="MG88" s="81"/>
      <c r="MH88" s="81"/>
      <c r="MI88" s="81"/>
      <c r="MJ88" s="81"/>
      <c r="MK88" s="81"/>
      <c r="ML88" s="81"/>
      <c r="MM88" s="81"/>
      <c r="MN88" s="81"/>
      <c r="MO88" s="81"/>
      <c r="MP88" s="81"/>
      <c r="MQ88" s="81"/>
      <c r="MR88" s="81"/>
      <c r="MS88" s="81"/>
      <c r="MT88" s="81"/>
      <c r="MU88" s="81"/>
      <c r="MV88" s="81"/>
      <c r="MW88" s="81"/>
      <c r="MX88" s="81"/>
      <c r="MY88" s="81"/>
      <c r="MZ88" s="81"/>
      <c r="NA88" s="81"/>
      <c r="NB88" s="81"/>
      <c r="NC88" s="81"/>
      <c r="ND88" s="81"/>
      <c r="NE88" s="81"/>
      <c r="NF88" s="81"/>
      <c r="NG88" s="81"/>
      <c r="NH88" s="81"/>
      <c r="NI88" s="81"/>
      <c r="NJ88" s="81"/>
      <c r="NK88" s="81"/>
      <c r="NL88" s="81"/>
      <c r="NM88" s="81"/>
      <c r="NN88" s="81"/>
      <c r="NO88" s="81"/>
      <c r="NP88" s="81"/>
      <c r="NQ88" s="81"/>
      <c r="NR88" s="81"/>
      <c r="NS88" s="81"/>
      <c r="NT88" s="81"/>
      <c r="NU88" s="81"/>
      <c r="NV88" s="81"/>
      <c r="NW88" s="81"/>
      <c r="NX88" s="81"/>
      <c r="NY88" s="81"/>
      <c r="NZ88" s="81"/>
      <c r="OA88" s="81"/>
      <c r="OB88" s="81"/>
      <c r="OC88" s="81"/>
      <c r="OD88" s="81"/>
      <c r="OE88" s="81"/>
      <c r="OF88" s="81"/>
      <c r="OG88" s="81"/>
      <c r="OH88" s="81"/>
      <c r="OI88" s="81"/>
      <c r="OJ88" s="81"/>
      <c r="OK88" s="81"/>
      <c r="OL88" s="81"/>
      <c r="OM88" s="81"/>
      <c r="ON88" s="81"/>
      <c r="OO88" s="81"/>
      <c r="OP88" s="81"/>
      <c r="OQ88" s="81"/>
      <c r="OR88" s="81"/>
      <c r="OS88" s="81"/>
      <c r="OT88" s="81"/>
      <c r="OU88" s="81"/>
      <c r="OV88" s="81"/>
      <c r="OW88" s="81"/>
      <c r="OX88" s="81"/>
      <c r="OY88" s="81"/>
      <c r="OZ88" s="81"/>
      <c r="PA88" s="81"/>
      <c r="PB88" s="81"/>
      <c r="PC88" s="81"/>
      <c r="PD88" s="81"/>
      <c r="PE88" s="81"/>
      <c r="PF88" s="81"/>
      <c r="PG88" s="81"/>
      <c r="PH88" s="81"/>
      <c r="PI88" s="81"/>
      <c r="PJ88" s="81"/>
      <c r="PK88" s="81"/>
      <c r="PL88" s="81"/>
      <c r="PM88" s="81"/>
      <c r="PN88" s="81"/>
      <c r="PO88" s="81"/>
      <c r="PP88" s="81"/>
      <c r="PQ88" s="81"/>
      <c r="PR88" s="81"/>
      <c r="PS88" s="81"/>
      <c r="PT88" s="81"/>
      <c r="PU88" s="81"/>
      <c r="PV88" s="81"/>
      <c r="PW88" s="81"/>
      <c r="PX88" s="81"/>
      <c r="PY88" s="81"/>
      <c r="PZ88" s="81"/>
      <c r="QA88" s="81"/>
      <c r="QB88" s="81"/>
      <c r="QC88" s="81"/>
      <c r="QD88" s="81"/>
      <c r="QE88" s="81"/>
      <c r="QF88" s="81"/>
      <c r="QG88" s="81"/>
      <c r="QH88" s="81"/>
      <c r="QI88" s="81"/>
      <c r="QJ88" s="81"/>
      <c r="QK88" s="81"/>
      <c r="QL88" s="81"/>
      <c r="QM88" s="81"/>
      <c r="QN88" s="81"/>
      <c r="QO88" s="81"/>
      <c r="QP88" s="81"/>
      <c r="QQ88" s="81"/>
      <c r="QR88" s="81"/>
      <c r="QS88" s="81"/>
      <c r="QT88" s="81"/>
      <c r="QU88" s="81"/>
      <c r="QV88" s="81"/>
      <c r="QW88" s="81"/>
      <c r="QX88" s="81"/>
      <c r="QY88" s="81"/>
      <c r="QZ88" s="81"/>
      <c r="RA88" s="81"/>
      <c r="RB88" s="81"/>
      <c r="RC88" s="81"/>
      <c r="RD88" s="81"/>
      <c r="RE88" s="81"/>
      <c r="RF88" s="81"/>
      <c r="RG88" s="81"/>
      <c r="RH88" s="81"/>
      <c r="RI88" s="81"/>
      <c r="RJ88" s="81"/>
      <c r="RK88" s="81"/>
      <c r="RL88" s="81"/>
      <c r="RM88" s="81"/>
      <c r="RN88" s="81"/>
      <c r="RO88" s="81"/>
      <c r="RP88" s="81"/>
      <c r="RQ88" s="81"/>
      <c r="RR88" s="81"/>
      <c r="RS88" s="81"/>
      <c r="RT88" s="81"/>
      <c r="RU88" s="81"/>
      <c r="RV88" s="81"/>
      <c r="RW88" s="81"/>
      <c r="RX88" s="81"/>
      <c r="RY88" s="81"/>
      <c r="RZ88" s="81"/>
      <c r="SA88" s="81"/>
      <c r="SB88" s="81"/>
      <c r="SC88" s="81"/>
      <c r="SD88" s="81"/>
      <c r="SE88" s="81"/>
      <c r="SF88" s="81"/>
      <c r="SG88" s="81"/>
      <c r="SH88" s="81"/>
      <c r="SI88" s="81"/>
      <c r="SJ88" s="81"/>
      <c r="SK88" s="81"/>
      <c r="SL88" s="81"/>
      <c r="SM88" s="81"/>
      <c r="SN88" s="81"/>
      <c r="SO88" s="81"/>
      <c r="SP88" s="81"/>
      <c r="SQ88" s="81"/>
      <c r="SR88" s="81"/>
      <c r="SS88" s="81"/>
      <c r="ST88" s="81"/>
      <c r="SU88" s="81"/>
      <c r="SV88" s="81"/>
      <c r="SW88" s="81"/>
      <c r="SX88" s="81"/>
      <c r="SY88" s="81"/>
      <c r="SZ88" s="81"/>
      <c r="TA88" s="81"/>
      <c r="TB88" s="81"/>
      <c r="TC88" s="81"/>
      <c r="TD88" s="81"/>
      <c r="TE88" s="81"/>
      <c r="TF88" s="81"/>
      <c r="TG88" s="81"/>
      <c r="TH88" s="81"/>
      <c r="TI88" s="81"/>
      <c r="TJ88" s="81"/>
      <c r="TK88" s="81"/>
      <c r="TL88" s="81"/>
      <c r="TM88" s="81"/>
      <c r="TN88" s="81"/>
      <c r="TO88" s="81"/>
      <c r="TP88" s="81"/>
      <c r="TQ88" s="81"/>
      <c r="TR88" s="81"/>
      <c r="TS88" s="81"/>
      <c r="TT88" s="81"/>
      <c r="TU88" s="81"/>
      <c r="TV88" s="81"/>
      <c r="TW88" s="81"/>
      <c r="TX88" s="81"/>
      <c r="TY88" s="81"/>
      <c r="TZ88" s="81"/>
      <c r="UA88" s="81"/>
      <c r="UB88" s="81"/>
      <c r="UC88" s="81"/>
      <c r="UD88" s="81"/>
      <c r="UE88" s="81"/>
      <c r="UF88" s="81"/>
      <c r="UG88" s="81"/>
      <c r="UH88" s="81"/>
      <c r="UI88" s="81"/>
      <c r="UJ88" s="81"/>
      <c r="UK88" s="81"/>
      <c r="UL88" s="81"/>
      <c r="UM88" s="81"/>
      <c r="UN88" s="81"/>
      <c r="UO88" s="81"/>
      <c r="UP88" s="81"/>
      <c r="UQ88" s="81"/>
      <c r="UR88" s="81"/>
      <c r="US88" s="81"/>
      <c r="UT88" s="81"/>
      <c r="UU88" s="81"/>
      <c r="UV88" s="81"/>
      <c r="UW88" s="81"/>
      <c r="UX88" s="81"/>
      <c r="UY88" s="81"/>
      <c r="UZ88" s="81"/>
      <c r="VA88" s="81"/>
      <c r="VB88" s="81"/>
      <c r="VC88" s="81"/>
      <c r="VD88" s="81"/>
      <c r="VE88" s="81"/>
      <c r="VF88" s="81"/>
      <c r="VG88" s="81"/>
      <c r="VH88" s="81"/>
      <c r="VI88" s="81"/>
      <c r="VJ88" s="81"/>
      <c r="VK88" s="81"/>
      <c r="VL88" s="81"/>
      <c r="VM88" s="81"/>
      <c r="VN88" s="81"/>
      <c r="VO88" s="81"/>
      <c r="VP88" s="81"/>
      <c r="VQ88" s="81"/>
      <c r="VR88" s="81"/>
      <c r="VS88" s="81"/>
      <c r="VT88" s="81"/>
      <c r="VU88" s="81"/>
      <c r="VV88" s="81"/>
      <c r="VW88" s="81"/>
      <c r="VX88" s="81"/>
      <c r="VY88" s="81"/>
      <c r="VZ88" s="81"/>
      <c r="WA88" s="81"/>
      <c r="WB88" s="81"/>
      <c r="WC88" s="81"/>
      <c r="WD88" s="81"/>
      <c r="WE88" s="81"/>
      <c r="WF88" s="81"/>
      <c r="WG88" s="81"/>
      <c r="WH88" s="81"/>
      <c r="WI88" s="81"/>
      <c r="WJ88" s="81"/>
      <c r="WK88" s="81"/>
      <c r="WL88" s="81"/>
      <c r="WM88" s="81"/>
      <c r="WN88" s="81"/>
      <c r="WO88" s="81"/>
      <c r="WP88" s="81"/>
      <c r="WQ88" s="81"/>
      <c r="WR88" s="81"/>
      <c r="WS88" s="81"/>
      <c r="WT88" s="81"/>
      <c r="WU88" s="81"/>
      <c r="WV88" s="81"/>
      <c r="WW88" s="81"/>
      <c r="WX88" s="81"/>
      <c r="WY88" s="81"/>
      <c r="WZ88" s="81"/>
      <c r="XA88" s="81"/>
      <c r="XB88" s="81"/>
      <c r="XC88" s="81"/>
      <c r="XD88" s="81"/>
      <c r="XE88" s="81"/>
      <c r="XF88" s="81"/>
      <c r="XG88" s="81"/>
      <c r="XH88" s="81"/>
      <c r="XI88" s="81"/>
      <c r="XJ88" s="81"/>
      <c r="XK88" s="81"/>
      <c r="XL88" s="81"/>
      <c r="XM88" s="81"/>
      <c r="XN88" s="81"/>
      <c r="XO88" s="81"/>
      <c r="XP88" s="81"/>
      <c r="XQ88" s="81"/>
      <c r="XR88" s="81"/>
      <c r="XS88" s="81"/>
      <c r="XT88" s="81"/>
      <c r="XU88" s="81"/>
      <c r="XV88" s="81"/>
      <c r="XW88" s="81"/>
      <c r="XX88" s="81"/>
      <c r="XY88" s="81"/>
      <c r="XZ88" s="81"/>
      <c r="YA88" s="81"/>
      <c r="YB88" s="81"/>
      <c r="YC88" s="81"/>
      <c r="YD88" s="81"/>
      <c r="YE88" s="81"/>
      <c r="YF88" s="81"/>
      <c r="YG88" s="81"/>
      <c r="YH88" s="81"/>
      <c r="YI88" s="81"/>
      <c r="YJ88" s="81"/>
      <c r="YK88" s="81"/>
      <c r="YL88" s="81"/>
      <c r="YM88" s="81"/>
      <c r="YN88" s="81"/>
      <c r="YO88" s="81"/>
      <c r="YP88" s="81"/>
      <c r="YQ88" s="81"/>
      <c r="YR88" s="81"/>
      <c r="YS88" s="81"/>
      <c r="YT88" s="81"/>
      <c r="YU88" s="81"/>
      <c r="YV88" s="81"/>
      <c r="YW88" s="81"/>
      <c r="YX88" s="81"/>
      <c r="YY88" s="81"/>
      <c r="YZ88" s="81"/>
      <c r="ZA88" s="81"/>
      <c r="ZB88" s="81"/>
      <c r="ZC88" s="81"/>
      <c r="ZD88" s="81"/>
      <c r="ZE88" s="81"/>
      <c r="ZF88" s="81"/>
      <c r="ZG88" s="81"/>
      <c r="ZH88" s="81"/>
      <c r="ZI88" s="81"/>
      <c r="ZJ88" s="81"/>
      <c r="ZK88" s="81"/>
      <c r="ZL88" s="81"/>
      <c r="ZM88" s="81"/>
      <c r="ZN88" s="81"/>
      <c r="ZO88" s="81"/>
      <c r="ZP88" s="81"/>
      <c r="ZQ88" s="81"/>
      <c r="ZR88" s="81"/>
      <c r="ZS88" s="81"/>
      <c r="ZT88" s="81"/>
      <c r="ZU88" s="81"/>
      <c r="ZV88" s="81"/>
      <c r="ZW88" s="81"/>
      <c r="ZX88" s="81"/>
      <c r="ZY88" s="81"/>
      <c r="ZZ88" s="81"/>
      <c r="AAA88" s="81"/>
      <c r="AAB88" s="81"/>
      <c r="AAC88" s="81"/>
      <c r="AAD88" s="81"/>
      <c r="AAE88" s="81"/>
      <c r="AAF88" s="81"/>
      <c r="AAG88" s="81"/>
      <c r="AAH88" s="81"/>
      <c r="AAI88" s="81"/>
      <c r="AAJ88" s="81"/>
      <c r="AAK88" s="81"/>
      <c r="AAL88" s="81"/>
      <c r="AAM88" s="81"/>
      <c r="AAN88" s="81"/>
      <c r="AAO88" s="81"/>
      <c r="AAP88" s="81"/>
      <c r="AAQ88" s="81"/>
      <c r="AAR88" s="81"/>
      <c r="AAS88" s="81"/>
      <c r="AAT88" s="81"/>
      <c r="AAU88" s="81"/>
      <c r="AAV88" s="81"/>
      <c r="AAW88" s="81"/>
      <c r="AAX88" s="81"/>
      <c r="AAY88" s="81"/>
      <c r="AAZ88" s="81"/>
      <c r="ABA88" s="81"/>
      <c r="ABB88" s="81"/>
      <c r="ABC88" s="81"/>
      <c r="ABD88" s="81"/>
      <c r="ABE88" s="81"/>
      <c r="ABF88" s="81"/>
      <c r="ABG88" s="81"/>
      <c r="ABH88" s="81"/>
      <c r="ABI88" s="81"/>
      <c r="ABJ88" s="81"/>
      <c r="ABK88" s="81"/>
      <c r="ABL88" s="81"/>
      <c r="ABM88" s="81"/>
      <c r="ABN88" s="81"/>
      <c r="ABO88" s="81"/>
      <c r="ABP88" s="81"/>
      <c r="ABQ88" s="81"/>
      <c r="ABR88" s="81"/>
      <c r="ABS88" s="81"/>
      <c r="ABT88" s="81"/>
    </row>
    <row r="89" spans="1:748" ht="14.45" customHeight="1">
      <c r="A89" s="29" t="s">
        <v>108</v>
      </c>
      <c r="B89" s="30" t="s">
        <v>64</v>
      </c>
      <c r="C89" s="30" t="s">
        <v>58</v>
      </c>
      <c r="D89" s="30" t="s">
        <v>23</v>
      </c>
      <c r="E89" s="31">
        <v>3507</v>
      </c>
      <c r="F89" s="32">
        <v>950</v>
      </c>
      <c r="G89" s="32">
        <v>950</v>
      </c>
      <c r="H89" s="30">
        <v>800</v>
      </c>
      <c r="I89" s="30">
        <v>800</v>
      </c>
      <c r="J89" s="30">
        <v>600</v>
      </c>
      <c r="K89" s="38">
        <v>0</v>
      </c>
      <c r="L89" s="38">
        <v>0</v>
      </c>
      <c r="M89" s="38">
        <v>0</v>
      </c>
      <c r="N89" s="34">
        <v>0</v>
      </c>
      <c r="O89" s="34">
        <v>30</v>
      </c>
      <c r="P89" s="68">
        <f t="shared" si="13"/>
        <v>30</v>
      </c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  <c r="IT89" s="69"/>
      <c r="IU89" s="69"/>
      <c r="IV89" s="69"/>
      <c r="IW89" s="69"/>
      <c r="IX89" s="69"/>
      <c r="IY89" s="69"/>
      <c r="IZ89" s="69"/>
      <c r="JA89" s="69"/>
      <c r="JB89" s="69"/>
      <c r="JC89" s="69"/>
      <c r="JD89" s="69"/>
      <c r="JE89" s="69"/>
      <c r="JF89" s="69"/>
      <c r="JG89" s="69"/>
      <c r="JH89" s="69"/>
      <c r="JI89" s="69"/>
      <c r="JJ89" s="69"/>
      <c r="JK89" s="69"/>
      <c r="JL89" s="69"/>
      <c r="JM89" s="69"/>
      <c r="JN89" s="69"/>
      <c r="JO89" s="69"/>
      <c r="JP89" s="69"/>
      <c r="JQ89" s="69"/>
      <c r="JR89" s="69"/>
      <c r="JS89" s="69"/>
      <c r="JT89" s="69"/>
      <c r="JU89" s="69"/>
      <c r="JV89" s="69"/>
      <c r="JW89" s="69"/>
      <c r="JX89" s="69"/>
      <c r="JY89" s="69"/>
      <c r="JZ89" s="69"/>
      <c r="KA89" s="69"/>
      <c r="KB89" s="69"/>
      <c r="KC89" s="69"/>
      <c r="KD89" s="69"/>
      <c r="KE89" s="69"/>
      <c r="KF89" s="69"/>
      <c r="KG89" s="69"/>
      <c r="KH89" s="69"/>
      <c r="KI89" s="69"/>
      <c r="KJ89" s="69"/>
      <c r="KK89" s="69"/>
      <c r="KL89" s="69"/>
      <c r="KM89" s="69"/>
      <c r="KN89" s="69"/>
      <c r="KO89" s="69"/>
      <c r="KP89" s="69"/>
      <c r="KQ89" s="69"/>
      <c r="KR89" s="69"/>
      <c r="KS89" s="69"/>
      <c r="KT89" s="69"/>
      <c r="KU89" s="69"/>
      <c r="KV89" s="69"/>
      <c r="KW89" s="69"/>
      <c r="KX89" s="69"/>
      <c r="KY89" s="69"/>
      <c r="KZ89" s="69"/>
      <c r="LA89" s="69"/>
      <c r="LB89" s="69"/>
      <c r="LC89" s="69"/>
      <c r="LD89" s="69"/>
      <c r="LE89" s="69"/>
      <c r="LF89" s="69"/>
      <c r="LG89" s="69"/>
      <c r="LH89" s="69"/>
      <c r="LI89" s="69"/>
      <c r="LJ89" s="69"/>
      <c r="LK89" s="69"/>
      <c r="LL89" s="69"/>
      <c r="LM89" s="69"/>
      <c r="LN89" s="69"/>
      <c r="LO89" s="69"/>
      <c r="LP89" s="69"/>
      <c r="LQ89" s="69"/>
      <c r="LR89" s="69"/>
      <c r="LS89" s="69"/>
      <c r="LT89" s="69"/>
      <c r="LU89" s="69"/>
      <c r="LV89" s="69"/>
      <c r="LW89" s="69"/>
      <c r="LX89" s="69"/>
      <c r="LY89" s="69"/>
      <c r="LZ89" s="69"/>
      <c r="MA89" s="69"/>
      <c r="MB89" s="69"/>
      <c r="MC89" s="69"/>
      <c r="MD89" s="69"/>
      <c r="ME89" s="69"/>
      <c r="MF89" s="69"/>
      <c r="MG89" s="69"/>
      <c r="MH89" s="69"/>
      <c r="MI89" s="69"/>
      <c r="MJ89" s="69"/>
      <c r="MK89" s="69"/>
      <c r="ML89" s="69"/>
      <c r="MM89" s="69"/>
      <c r="MN89" s="69"/>
      <c r="MO89" s="69"/>
      <c r="MP89" s="69"/>
      <c r="MQ89" s="69"/>
      <c r="MR89" s="69"/>
      <c r="MS89" s="69"/>
      <c r="MT89" s="69"/>
      <c r="MU89" s="69"/>
      <c r="MV89" s="69"/>
      <c r="MW89" s="69"/>
      <c r="MX89" s="69"/>
      <c r="MY89" s="69"/>
      <c r="MZ89" s="69"/>
      <c r="NA89" s="69"/>
      <c r="NB89" s="69"/>
      <c r="NC89" s="69"/>
      <c r="ND89" s="69"/>
      <c r="NE89" s="69"/>
      <c r="NF89" s="69"/>
      <c r="NG89" s="69"/>
      <c r="NH89" s="69"/>
      <c r="NI89" s="69"/>
      <c r="NJ89" s="69"/>
      <c r="NK89" s="69"/>
      <c r="NL89" s="69"/>
      <c r="NM89" s="69"/>
      <c r="NN89" s="69"/>
      <c r="NO89" s="69"/>
      <c r="NP89" s="69"/>
      <c r="NQ89" s="69"/>
      <c r="NR89" s="69"/>
      <c r="NS89" s="69"/>
      <c r="NT89" s="69"/>
      <c r="NU89" s="69"/>
      <c r="NV89" s="69"/>
      <c r="NW89" s="69"/>
      <c r="NX89" s="69"/>
      <c r="NY89" s="69"/>
      <c r="NZ89" s="69"/>
      <c r="OA89" s="69"/>
      <c r="OB89" s="69"/>
      <c r="OC89" s="69"/>
      <c r="OD89" s="69"/>
      <c r="OE89" s="69"/>
      <c r="OF89" s="69"/>
      <c r="OG89" s="69"/>
      <c r="OH89" s="69"/>
      <c r="OI89" s="69"/>
      <c r="OJ89" s="69"/>
      <c r="OK89" s="69"/>
      <c r="OL89" s="69"/>
      <c r="OM89" s="69"/>
      <c r="ON89" s="69"/>
      <c r="OO89" s="69"/>
      <c r="OP89" s="69"/>
      <c r="OQ89" s="69"/>
      <c r="OR89" s="69"/>
      <c r="OS89" s="69"/>
      <c r="OT89" s="69"/>
      <c r="OU89" s="69"/>
      <c r="OV89" s="69"/>
      <c r="OW89" s="69"/>
      <c r="OX89" s="69"/>
      <c r="OY89" s="69"/>
      <c r="OZ89" s="69"/>
      <c r="PA89" s="69"/>
      <c r="PB89" s="69"/>
      <c r="PC89" s="69"/>
      <c r="PD89" s="69"/>
      <c r="PE89" s="69"/>
      <c r="PF89" s="69"/>
      <c r="PG89" s="69"/>
      <c r="PH89" s="69"/>
      <c r="PI89" s="69"/>
      <c r="PJ89" s="69"/>
      <c r="PK89" s="69"/>
      <c r="PL89" s="69"/>
      <c r="PM89" s="69"/>
      <c r="PN89" s="69"/>
      <c r="PO89" s="69"/>
      <c r="PP89" s="69"/>
      <c r="PQ89" s="69"/>
      <c r="PR89" s="69"/>
      <c r="PS89" s="69"/>
      <c r="PT89" s="69"/>
      <c r="PU89" s="69"/>
      <c r="PV89" s="69"/>
      <c r="PW89" s="69"/>
      <c r="PX89" s="69"/>
      <c r="PY89" s="69"/>
      <c r="PZ89" s="69"/>
      <c r="QA89" s="69"/>
      <c r="QB89" s="69"/>
      <c r="QC89" s="69"/>
      <c r="QD89" s="69"/>
      <c r="QE89" s="69"/>
      <c r="QF89" s="69"/>
      <c r="QG89" s="69"/>
      <c r="QH89" s="69"/>
      <c r="QI89" s="69"/>
      <c r="QJ89" s="69"/>
      <c r="QK89" s="69"/>
      <c r="QL89" s="69"/>
      <c r="QM89" s="69"/>
      <c r="QN89" s="69"/>
      <c r="QO89" s="69"/>
      <c r="QP89" s="69"/>
      <c r="QQ89" s="69"/>
      <c r="QR89" s="69"/>
      <c r="QS89" s="69"/>
      <c r="QT89" s="69"/>
      <c r="QU89" s="69"/>
      <c r="QV89" s="69"/>
      <c r="QW89" s="69"/>
      <c r="QX89" s="69"/>
      <c r="QY89" s="69"/>
      <c r="QZ89" s="69"/>
      <c r="RA89" s="69"/>
      <c r="RB89" s="69"/>
      <c r="RC89" s="69"/>
      <c r="RD89" s="69"/>
      <c r="RE89" s="69"/>
      <c r="RF89" s="69"/>
      <c r="RG89" s="69"/>
      <c r="RH89" s="69"/>
      <c r="RI89" s="69"/>
      <c r="RJ89" s="69"/>
      <c r="RK89" s="69"/>
      <c r="RL89" s="69"/>
      <c r="RM89" s="69"/>
      <c r="RN89" s="69"/>
      <c r="RO89" s="69"/>
      <c r="RP89" s="69"/>
      <c r="RQ89" s="69"/>
      <c r="RR89" s="69"/>
      <c r="RS89" s="69"/>
      <c r="RT89" s="69"/>
      <c r="RU89" s="69"/>
      <c r="RV89" s="69"/>
      <c r="RW89" s="69"/>
      <c r="RX89" s="69"/>
      <c r="RY89" s="69"/>
      <c r="RZ89" s="69"/>
      <c r="SA89" s="69"/>
      <c r="SB89" s="69"/>
      <c r="SC89" s="69"/>
      <c r="SD89" s="69"/>
      <c r="SE89" s="69"/>
      <c r="SF89" s="69"/>
      <c r="SG89" s="69"/>
      <c r="SH89" s="69"/>
      <c r="SI89" s="69"/>
      <c r="SJ89" s="69"/>
      <c r="SK89" s="69"/>
      <c r="SL89" s="69"/>
      <c r="SM89" s="69"/>
      <c r="SN89" s="69"/>
      <c r="SO89" s="69"/>
      <c r="SP89" s="69"/>
      <c r="SQ89" s="69"/>
      <c r="SR89" s="69"/>
      <c r="SS89" s="69"/>
      <c r="ST89" s="69"/>
      <c r="SU89" s="69"/>
      <c r="SV89" s="69"/>
      <c r="SW89" s="69"/>
      <c r="SX89" s="69"/>
      <c r="SY89" s="69"/>
      <c r="SZ89" s="69"/>
      <c r="TA89" s="69"/>
      <c r="TB89" s="69"/>
      <c r="TC89" s="69"/>
      <c r="TD89" s="69"/>
      <c r="TE89" s="69"/>
      <c r="TF89" s="69"/>
      <c r="TG89" s="69"/>
      <c r="TH89" s="69"/>
      <c r="TI89" s="69"/>
      <c r="TJ89" s="69"/>
      <c r="TK89" s="69"/>
      <c r="TL89" s="69"/>
      <c r="TM89" s="69"/>
      <c r="TN89" s="69"/>
      <c r="TO89" s="69"/>
      <c r="TP89" s="69"/>
      <c r="TQ89" s="69"/>
      <c r="TR89" s="69"/>
      <c r="TS89" s="69"/>
      <c r="TT89" s="69"/>
      <c r="TU89" s="69"/>
      <c r="TV89" s="69"/>
      <c r="TW89" s="69"/>
      <c r="TX89" s="69"/>
      <c r="TY89" s="69"/>
      <c r="TZ89" s="69"/>
      <c r="UA89" s="69"/>
      <c r="UB89" s="69"/>
      <c r="UC89" s="69"/>
      <c r="UD89" s="69"/>
      <c r="UE89" s="69"/>
      <c r="UF89" s="69"/>
      <c r="UG89" s="69"/>
      <c r="UH89" s="69"/>
      <c r="UI89" s="69"/>
      <c r="UJ89" s="69"/>
      <c r="UK89" s="69"/>
      <c r="UL89" s="69"/>
      <c r="UM89" s="69"/>
      <c r="UN89" s="69"/>
      <c r="UO89" s="69"/>
      <c r="UP89" s="69"/>
      <c r="UQ89" s="69"/>
      <c r="UR89" s="69"/>
      <c r="US89" s="69"/>
      <c r="UT89" s="69"/>
      <c r="UU89" s="69"/>
      <c r="UV89" s="69"/>
      <c r="UW89" s="69"/>
      <c r="UX89" s="69"/>
      <c r="UY89" s="69"/>
      <c r="UZ89" s="69"/>
      <c r="VA89" s="69"/>
      <c r="VB89" s="69"/>
      <c r="VC89" s="69"/>
      <c r="VD89" s="69"/>
      <c r="VE89" s="69"/>
      <c r="VF89" s="69"/>
      <c r="VG89" s="69"/>
      <c r="VH89" s="69"/>
      <c r="VI89" s="69"/>
      <c r="VJ89" s="69"/>
      <c r="VK89" s="69"/>
      <c r="VL89" s="69"/>
      <c r="VM89" s="69"/>
      <c r="VN89" s="69"/>
      <c r="VO89" s="69"/>
      <c r="VP89" s="69"/>
      <c r="VQ89" s="69"/>
      <c r="VR89" s="69"/>
      <c r="VS89" s="69"/>
      <c r="VT89" s="69"/>
      <c r="VU89" s="69"/>
      <c r="VV89" s="69"/>
      <c r="VW89" s="69"/>
      <c r="VX89" s="69"/>
      <c r="VY89" s="69"/>
      <c r="VZ89" s="69"/>
      <c r="WA89" s="69"/>
      <c r="WB89" s="69"/>
      <c r="WC89" s="69"/>
      <c r="WD89" s="69"/>
      <c r="WE89" s="69"/>
      <c r="WF89" s="69"/>
      <c r="WG89" s="69"/>
      <c r="WH89" s="69"/>
      <c r="WI89" s="69"/>
      <c r="WJ89" s="69"/>
      <c r="WK89" s="69"/>
      <c r="WL89" s="69"/>
      <c r="WM89" s="69"/>
      <c r="WN89" s="69"/>
      <c r="WO89" s="69"/>
      <c r="WP89" s="69"/>
      <c r="WQ89" s="69"/>
      <c r="WR89" s="69"/>
      <c r="WS89" s="69"/>
      <c r="WT89" s="69"/>
      <c r="WU89" s="69"/>
      <c r="WV89" s="69"/>
      <c r="WW89" s="69"/>
      <c r="WX89" s="69"/>
      <c r="WY89" s="69"/>
      <c r="WZ89" s="69"/>
      <c r="XA89" s="69"/>
      <c r="XB89" s="69"/>
      <c r="XC89" s="69"/>
      <c r="XD89" s="69"/>
      <c r="XE89" s="69"/>
      <c r="XF89" s="69"/>
      <c r="XG89" s="69"/>
      <c r="XH89" s="69"/>
      <c r="XI89" s="69"/>
      <c r="XJ89" s="69"/>
      <c r="XK89" s="69"/>
      <c r="XL89" s="69"/>
      <c r="XM89" s="69"/>
      <c r="XN89" s="69"/>
      <c r="XO89" s="69"/>
      <c r="XP89" s="69"/>
      <c r="XQ89" s="69"/>
      <c r="XR89" s="69"/>
      <c r="XS89" s="69"/>
      <c r="XT89" s="69"/>
      <c r="XU89" s="69"/>
      <c r="XV89" s="69"/>
      <c r="XW89" s="69"/>
      <c r="XX89" s="69"/>
      <c r="XY89" s="69"/>
      <c r="XZ89" s="69"/>
      <c r="YA89" s="69"/>
      <c r="YB89" s="69"/>
      <c r="YC89" s="69"/>
      <c r="YD89" s="69"/>
      <c r="YE89" s="69"/>
      <c r="YF89" s="69"/>
      <c r="YG89" s="69"/>
      <c r="YH89" s="69"/>
      <c r="YI89" s="69"/>
      <c r="YJ89" s="69"/>
      <c r="YK89" s="69"/>
      <c r="YL89" s="69"/>
      <c r="YM89" s="69"/>
      <c r="YN89" s="69"/>
      <c r="YO89" s="69"/>
      <c r="YP89" s="69"/>
      <c r="YQ89" s="69"/>
      <c r="YR89" s="69"/>
      <c r="YS89" s="69"/>
      <c r="YT89" s="69"/>
      <c r="YU89" s="69"/>
      <c r="YV89" s="69"/>
      <c r="YW89" s="69"/>
      <c r="YX89" s="69"/>
      <c r="YY89" s="69"/>
      <c r="YZ89" s="69"/>
      <c r="ZA89" s="69"/>
      <c r="ZB89" s="69"/>
      <c r="ZC89" s="69"/>
      <c r="ZD89" s="69"/>
      <c r="ZE89" s="69"/>
      <c r="ZF89" s="69"/>
      <c r="ZG89" s="69"/>
      <c r="ZH89" s="69"/>
      <c r="ZI89" s="69"/>
      <c r="ZJ89" s="69"/>
      <c r="ZK89" s="69"/>
      <c r="ZL89" s="69"/>
      <c r="ZM89" s="69"/>
      <c r="ZN89" s="69"/>
      <c r="ZO89" s="69"/>
      <c r="ZP89" s="69"/>
      <c r="ZQ89" s="69"/>
      <c r="ZR89" s="69"/>
      <c r="ZS89" s="69"/>
      <c r="ZT89" s="69"/>
      <c r="ZU89" s="69"/>
      <c r="ZV89" s="69"/>
      <c r="ZW89" s="69"/>
      <c r="ZX89" s="69"/>
      <c r="ZY89" s="69"/>
      <c r="ZZ89" s="69"/>
      <c r="AAA89" s="69"/>
      <c r="AAB89" s="69"/>
      <c r="AAC89" s="69"/>
      <c r="AAD89" s="69"/>
      <c r="AAE89" s="69"/>
      <c r="AAF89" s="69"/>
      <c r="AAG89" s="69"/>
      <c r="AAH89" s="69"/>
      <c r="AAI89" s="69"/>
      <c r="AAJ89" s="69"/>
      <c r="AAK89" s="69"/>
      <c r="AAL89" s="69"/>
      <c r="AAM89" s="69"/>
      <c r="AAN89" s="69"/>
      <c r="AAO89" s="69"/>
      <c r="AAP89" s="69"/>
      <c r="AAQ89" s="69"/>
      <c r="AAR89" s="69"/>
      <c r="AAS89" s="69"/>
      <c r="AAT89" s="69"/>
      <c r="AAU89" s="69"/>
      <c r="AAV89" s="69"/>
      <c r="AAW89" s="69"/>
      <c r="AAX89" s="69"/>
      <c r="AAY89" s="69"/>
      <c r="AAZ89" s="69"/>
      <c r="ABA89" s="69"/>
      <c r="ABB89" s="69"/>
      <c r="ABC89" s="69"/>
      <c r="ABD89" s="69"/>
      <c r="ABE89" s="69"/>
      <c r="ABF89" s="69"/>
      <c r="ABG89" s="69"/>
      <c r="ABH89" s="69"/>
      <c r="ABI89" s="69"/>
      <c r="ABJ89" s="69"/>
      <c r="ABK89" s="69"/>
      <c r="ABL89" s="69"/>
      <c r="ABM89" s="69"/>
      <c r="ABN89" s="69"/>
      <c r="ABO89" s="69"/>
      <c r="ABP89" s="69"/>
      <c r="ABQ89" s="69"/>
      <c r="ABR89" s="69"/>
      <c r="ABS89" s="69"/>
      <c r="ABT89" s="69"/>
    </row>
    <row r="90" spans="1:748" ht="14.45" customHeight="1">
      <c r="A90" s="29" t="s">
        <v>108</v>
      </c>
      <c r="B90" s="30" t="s">
        <v>64</v>
      </c>
      <c r="C90" s="30" t="s">
        <v>88</v>
      </c>
      <c r="D90" s="30" t="s">
        <v>23</v>
      </c>
      <c r="E90" s="31">
        <v>5332</v>
      </c>
      <c r="F90" s="31">
        <v>1717</v>
      </c>
      <c r="G90" s="32">
        <v>900</v>
      </c>
      <c r="H90" s="30">
        <v>700</v>
      </c>
      <c r="I90" s="30">
        <v>700</v>
      </c>
      <c r="J90" s="30">
        <v>1000</v>
      </c>
      <c r="K90" s="38">
        <v>51</v>
      </c>
      <c r="L90" s="38">
        <v>0</v>
      </c>
      <c r="M90" s="38">
        <v>0</v>
      </c>
      <c r="N90" s="34">
        <v>0</v>
      </c>
      <c r="O90" s="34">
        <v>0</v>
      </c>
      <c r="P90" s="68">
        <f t="shared" si="13"/>
        <v>51</v>
      </c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  <c r="IW90" s="69"/>
      <c r="IX90" s="69"/>
      <c r="IY90" s="69"/>
      <c r="IZ90" s="69"/>
      <c r="JA90" s="69"/>
      <c r="JB90" s="69"/>
      <c r="JC90" s="69"/>
      <c r="JD90" s="69"/>
      <c r="JE90" s="69"/>
      <c r="JF90" s="69"/>
      <c r="JG90" s="69"/>
      <c r="JH90" s="69"/>
      <c r="JI90" s="69"/>
      <c r="JJ90" s="69"/>
      <c r="JK90" s="69"/>
      <c r="JL90" s="69"/>
      <c r="JM90" s="69"/>
      <c r="JN90" s="69"/>
      <c r="JO90" s="69"/>
      <c r="JP90" s="69"/>
      <c r="JQ90" s="69"/>
      <c r="JR90" s="69"/>
      <c r="JS90" s="69"/>
      <c r="JT90" s="69"/>
      <c r="JU90" s="69"/>
      <c r="JV90" s="69"/>
      <c r="JW90" s="69"/>
      <c r="JX90" s="69"/>
      <c r="JY90" s="69"/>
      <c r="JZ90" s="69"/>
      <c r="KA90" s="69"/>
      <c r="KB90" s="69"/>
      <c r="KC90" s="69"/>
      <c r="KD90" s="69"/>
      <c r="KE90" s="69"/>
      <c r="KF90" s="69"/>
      <c r="KG90" s="69"/>
      <c r="KH90" s="69"/>
      <c r="KI90" s="69"/>
      <c r="KJ90" s="69"/>
      <c r="KK90" s="69"/>
      <c r="KL90" s="69"/>
      <c r="KM90" s="69"/>
      <c r="KN90" s="69"/>
      <c r="KO90" s="69"/>
      <c r="KP90" s="69"/>
      <c r="KQ90" s="69"/>
      <c r="KR90" s="69"/>
      <c r="KS90" s="69"/>
      <c r="KT90" s="69"/>
      <c r="KU90" s="69"/>
      <c r="KV90" s="69"/>
      <c r="KW90" s="69"/>
      <c r="KX90" s="69"/>
      <c r="KY90" s="69"/>
      <c r="KZ90" s="69"/>
      <c r="LA90" s="69"/>
      <c r="LB90" s="69"/>
      <c r="LC90" s="69"/>
      <c r="LD90" s="69"/>
      <c r="LE90" s="69"/>
      <c r="LF90" s="69"/>
      <c r="LG90" s="69"/>
      <c r="LH90" s="69"/>
      <c r="LI90" s="69"/>
      <c r="LJ90" s="69"/>
      <c r="LK90" s="69"/>
      <c r="LL90" s="69"/>
      <c r="LM90" s="69"/>
      <c r="LN90" s="69"/>
      <c r="LO90" s="69"/>
      <c r="LP90" s="69"/>
      <c r="LQ90" s="69"/>
      <c r="LR90" s="69"/>
      <c r="LS90" s="69"/>
      <c r="LT90" s="69"/>
      <c r="LU90" s="69"/>
      <c r="LV90" s="69"/>
      <c r="LW90" s="69"/>
      <c r="LX90" s="69"/>
      <c r="LY90" s="69"/>
      <c r="LZ90" s="69"/>
      <c r="MA90" s="69"/>
      <c r="MB90" s="69"/>
      <c r="MC90" s="69"/>
      <c r="MD90" s="69"/>
      <c r="ME90" s="69"/>
      <c r="MF90" s="69"/>
      <c r="MG90" s="69"/>
      <c r="MH90" s="69"/>
      <c r="MI90" s="69"/>
      <c r="MJ90" s="69"/>
      <c r="MK90" s="69"/>
      <c r="ML90" s="69"/>
      <c r="MM90" s="69"/>
      <c r="MN90" s="69"/>
      <c r="MO90" s="69"/>
      <c r="MP90" s="69"/>
      <c r="MQ90" s="69"/>
      <c r="MR90" s="69"/>
      <c r="MS90" s="69"/>
      <c r="MT90" s="69"/>
      <c r="MU90" s="69"/>
      <c r="MV90" s="69"/>
      <c r="MW90" s="69"/>
      <c r="MX90" s="69"/>
      <c r="MY90" s="69"/>
      <c r="MZ90" s="69"/>
      <c r="NA90" s="69"/>
      <c r="NB90" s="69"/>
      <c r="NC90" s="69"/>
      <c r="ND90" s="69"/>
      <c r="NE90" s="69"/>
      <c r="NF90" s="69"/>
      <c r="NG90" s="69"/>
      <c r="NH90" s="69"/>
      <c r="NI90" s="69"/>
      <c r="NJ90" s="69"/>
      <c r="NK90" s="69"/>
      <c r="NL90" s="69"/>
      <c r="NM90" s="69"/>
      <c r="NN90" s="69"/>
      <c r="NO90" s="69"/>
      <c r="NP90" s="69"/>
      <c r="NQ90" s="69"/>
      <c r="NR90" s="69"/>
      <c r="NS90" s="69"/>
      <c r="NT90" s="69"/>
      <c r="NU90" s="69"/>
      <c r="NV90" s="69"/>
      <c r="NW90" s="69"/>
      <c r="NX90" s="69"/>
      <c r="NY90" s="69"/>
      <c r="NZ90" s="69"/>
      <c r="OA90" s="69"/>
      <c r="OB90" s="69"/>
      <c r="OC90" s="69"/>
      <c r="OD90" s="69"/>
      <c r="OE90" s="69"/>
      <c r="OF90" s="69"/>
      <c r="OG90" s="69"/>
      <c r="OH90" s="69"/>
      <c r="OI90" s="69"/>
      <c r="OJ90" s="69"/>
      <c r="OK90" s="69"/>
      <c r="OL90" s="69"/>
      <c r="OM90" s="69"/>
      <c r="ON90" s="69"/>
      <c r="OO90" s="69"/>
      <c r="OP90" s="69"/>
      <c r="OQ90" s="69"/>
      <c r="OR90" s="69"/>
      <c r="OS90" s="69"/>
      <c r="OT90" s="69"/>
      <c r="OU90" s="69"/>
      <c r="OV90" s="69"/>
      <c r="OW90" s="69"/>
      <c r="OX90" s="69"/>
      <c r="OY90" s="69"/>
      <c r="OZ90" s="69"/>
      <c r="PA90" s="69"/>
      <c r="PB90" s="69"/>
      <c r="PC90" s="69"/>
      <c r="PD90" s="69"/>
      <c r="PE90" s="69"/>
      <c r="PF90" s="69"/>
      <c r="PG90" s="69"/>
      <c r="PH90" s="69"/>
      <c r="PI90" s="69"/>
      <c r="PJ90" s="69"/>
      <c r="PK90" s="69"/>
      <c r="PL90" s="69"/>
      <c r="PM90" s="69"/>
      <c r="PN90" s="69"/>
      <c r="PO90" s="69"/>
      <c r="PP90" s="69"/>
      <c r="PQ90" s="69"/>
      <c r="PR90" s="69"/>
      <c r="PS90" s="69"/>
      <c r="PT90" s="69"/>
      <c r="PU90" s="69"/>
      <c r="PV90" s="69"/>
      <c r="PW90" s="69"/>
      <c r="PX90" s="69"/>
      <c r="PY90" s="69"/>
      <c r="PZ90" s="69"/>
      <c r="QA90" s="69"/>
      <c r="QB90" s="69"/>
      <c r="QC90" s="69"/>
      <c r="QD90" s="69"/>
      <c r="QE90" s="69"/>
      <c r="QF90" s="69"/>
      <c r="QG90" s="69"/>
      <c r="QH90" s="69"/>
      <c r="QI90" s="69"/>
      <c r="QJ90" s="69"/>
      <c r="QK90" s="69"/>
      <c r="QL90" s="69"/>
      <c r="QM90" s="69"/>
      <c r="QN90" s="69"/>
      <c r="QO90" s="69"/>
      <c r="QP90" s="69"/>
      <c r="QQ90" s="69"/>
      <c r="QR90" s="69"/>
      <c r="QS90" s="69"/>
      <c r="QT90" s="69"/>
      <c r="QU90" s="69"/>
      <c r="QV90" s="69"/>
      <c r="QW90" s="69"/>
      <c r="QX90" s="69"/>
      <c r="QY90" s="69"/>
      <c r="QZ90" s="69"/>
      <c r="RA90" s="69"/>
      <c r="RB90" s="69"/>
      <c r="RC90" s="69"/>
      <c r="RD90" s="69"/>
      <c r="RE90" s="69"/>
      <c r="RF90" s="69"/>
      <c r="RG90" s="69"/>
      <c r="RH90" s="69"/>
      <c r="RI90" s="69"/>
      <c r="RJ90" s="69"/>
      <c r="RK90" s="69"/>
      <c r="RL90" s="69"/>
      <c r="RM90" s="69"/>
      <c r="RN90" s="69"/>
      <c r="RO90" s="69"/>
      <c r="RP90" s="69"/>
      <c r="RQ90" s="69"/>
      <c r="RR90" s="69"/>
      <c r="RS90" s="69"/>
      <c r="RT90" s="69"/>
      <c r="RU90" s="69"/>
      <c r="RV90" s="69"/>
      <c r="RW90" s="69"/>
      <c r="RX90" s="69"/>
      <c r="RY90" s="69"/>
      <c r="RZ90" s="69"/>
      <c r="SA90" s="69"/>
      <c r="SB90" s="69"/>
      <c r="SC90" s="69"/>
      <c r="SD90" s="69"/>
      <c r="SE90" s="69"/>
      <c r="SF90" s="69"/>
      <c r="SG90" s="69"/>
      <c r="SH90" s="69"/>
      <c r="SI90" s="69"/>
      <c r="SJ90" s="69"/>
      <c r="SK90" s="69"/>
      <c r="SL90" s="69"/>
      <c r="SM90" s="69"/>
      <c r="SN90" s="69"/>
      <c r="SO90" s="69"/>
      <c r="SP90" s="69"/>
      <c r="SQ90" s="69"/>
      <c r="SR90" s="69"/>
      <c r="SS90" s="69"/>
      <c r="ST90" s="69"/>
      <c r="SU90" s="69"/>
      <c r="SV90" s="69"/>
      <c r="SW90" s="69"/>
      <c r="SX90" s="69"/>
      <c r="SY90" s="69"/>
      <c r="SZ90" s="69"/>
      <c r="TA90" s="69"/>
      <c r="TB90" s="69"/>
      <c r="TC90" s="69"/>
      <c r="TD90" s="69"/>
      <c r="TE90" s="69"/>
      <c r="TF90" s="69"/>
      <c r="TG90" s="69"/>
      <c r="TH90" s="69"/>
      <c r="TI90" s="69"/>
      <c r="TJ90" s="69"/>
      <c r="TK90" s="69"/>
      <c r="TL90" s="69"/>
      <c r="TM90" s="69"/>
      <c r="TN90" s="69"/>
      <c r="TO90" s="69"/>
      <c r="TP90" s="69"/>
      <c r="TQ90" s="69"/>
      <c r="TR90" s="69"/>
      <c r="TS90" s="69"/>
      <c r="TT90" s="69"/>
      <c r="TU90" s="69"/>
      <c r="TV90" s="69"/>
      <c r="TW90" s="69"/>
      <c r="TX90" s="69"/>
      <c r="TY90" s="69"/>
      <c r="TZ90" s="69"/>
      <c r="UA90" s="69"/>
      <c r="UB90" s="69"/>
      <c r="UC90" s="69"/>
      <c r="UD90" s="69"/>
      <c r="UE90" s="69"/>
      <c r="UF90" s="69"/>
      <c r="UG90" s="69"/>
      <c r="UH90" s="69"/>
      <c r="UI90" s="69"/>
      <c r="UJ90" s="69"/>
      <c r="UK90" s="69"/>
      <c r="UL90" s="69"/>
      <c r="UM90" s="69"/>
      <c r="UN90" s="69"/>
      <c r="UO90" s="69"/>
      <c r="UP90" s="69"/>
      <c r="UQ90" s="69"/>
      <c r="UR90" s="69"/>
      <c r="US90" s="69"/>
      <c r="UT90" s="69"/>
      <c r="UU90" s="69"/>
      <c r="UV90" s="69"/>
      <c r="UW90" s="69"/>
      <c r="UX90" s="69"/>
      <c r="UY90" s="69"/>
      <c r="UZ90" s="69"/>
      <c r="VA90" s="69"/>
      <c r="VB90" s="69"/>
      <c r="VC90" s="69"/>
      <c r="VD90" s="69"/>
      <c r="VE90" s="69"/>
      <c r="VF90" s="69"/>
      <c r="VG90" s="69"/>
      <c r="VH90" s="69"/>
      <c r="VI90" s="69"/>
      <c r="VJ90" s="69"/>
      <c r="VK90" s="69"/>
      <c r="VL90" s="69"/>
      <c r="VM90" s="69"/>
      <c r="VN90" s="69"/>
      <c r="VO90" s="69"/>
      <c r="VP90" s="69"/>
      <c r="VQ90" s="69"/>
      <c r="VR90" s="69"/>
      <c r="VS90" s="69"/>
      <c r="VT90" s="69"/>
      <c r="VU90" s="69"/>
      <c r="VV90" s="69"/>
      <c r="VW90" s="69"/>
      <c r="VX90" s="69"/>
      <c r="VY90" s="69"/>
      <c r="VZ90" s="69"/>
      <c r="WA90" s="69"/>
      <c r="WB90" s="69"/>
      <c r="WC90" s="69"/>
      <c r="WD90" s="69"/>
      <c r="WE90" s="69"/>
      <c r="WF90" s="69"/>
      <c r="WG90" s="69"/>
      <c r="WH90" s="69"/>
      <c r="WI90" s="69"/>
      <c r="WJ90" s="69"/>
      <c r="WK90" s="69"/>
      <c r="WL90" s="69"/>
      <c r="WM90" s="69"/>
      <c r="WN90" s="69"/>
      <c r="WO90" s="69"/>
      <c r="WP90" s="69"/>
      <c r="WQ90" s="69"/>
      <c r="WR90" s="69"/>
      <c r="WS90" s="69"/>
      <c r="WT90" s="69"/>
      <c r="WU90" s="69"/>
      <c r="WV90" s="69"/>
      <c r="WW90" s="69"/>
      <c r="WX90" s="69"/>
      <c r="WY90" s="69"/>
      <c r="WZ90" s="69"/>
      <c r="XA90" s="69"/>
      <c r="XB90" s="69"/>
      <c r="XC90" s="69"/>
      <c r="XD90" s="69"/>
      <c r="XE90" s="69"/>
      <c r="XF90" s="69"/>
      <c r="XG90" s="69"/>
      <c r="XH90" s="69"/>
      <c r="XI90" s="69"/>
      <c r="XJ90" s="69"/>
      <c r="XK90" s="69"/>
      <c r="XL90" s="69"/>
      <c r="XM90" s="69"/>
      <c r="XN90" s="69"/>
      <c r="XO90" s="69"/>
      <c r="XP90" s="69"/>
      <c r="XQ90" s="69"/>
      <c r="XR90" s="69"/>
      <c r="XS90" s="69"/>
      <c r="XT90" s="69"/>
      <c r="XU90" s="69"/>
      <c r="XV90" s="69"/>
      <c r="XW90" s="69"/>
      <c r="XX90" s="69"/>
      <c r="XY90" s="69"/>
      <c r="XZ90" s="69"/>
      <c r="YA90" s="69"/>
      <c r="YB90" s="69"/>
      <c r="YC90" s="69"/>
      <c r="YD90" s="69"/>
      <c r="YE90" s="69"/>
      <c r="YF90" s="69"/>
      <c r="YG90" s="69"/>
      <c r="YH90" s="69"/>
      <c r="YI90" s="69"/>
      <c r="YJ90" s="69"/>
      <c r="YK90" s="69"/>
      <c r="YL90" s="69"/>
      <c r="YM90" s="69"/>
      <c r="YN90" s="69"/>
      <c r="YO90" s="69"/>
      <c r="YP90" s="69"/>
      <c r="YQ90" s="69"/>
      <c r="YR90" s="69"/>
      <c r="YS90" s="69"/>
      <c r="YT90" s="69"/>
      <c r="YU90" s="69"/>
      <c r="YV90" s="69"/>
      <c r="YW90" s="69"/>
      <c r="YX90" s="69"/>
      <c r="YY90" s="69"/>
      <c r="YZ90" s="69"/>
      <c r="ZA90" s="69"/>
      <c r="ZB90" s="69"/>
      <c r="ZC90" s="69"/>
      <c r="ZD90" s="69"/>
      <c r="ZE90" s="69"/>
      <c r="ZF90" s="69"/>
      <c r="ZG90" s="69"/>
      <c r="ZH90" s="69"/>
      <c r="ZI90" s="69"/>
      <c r="ZJ90" s="69"/>
      <c r="ZK90" s="69"/>
      <c r="ZL90" s="69"/>
      <c r="ZM90" s="69"/>
      <c r="ZN90" s="69"/>
      <c r="ZO90" s="69"/>
      <c r="ZP90" s="69"/>
      <c r="ZQ90" s="69"/>
      <c r="ZR90" s="69"/>
      <c r="ZS90" s="69"/>
      <c r="ZT90" s="69"/>
      <c r="ZU90" s="69"/>
      <c r="ZV90" s="69"/>
      <c r="ZW90" s="69"/>
      <c r="ZX90" s="69"/>
      <c r="ZY90" s="69"/>
      <c r="ZZ90" s="69"/>
      <c r="AAA90" s="69"/>
      <c r="AAB90" s="69"/>
      <c r="AAC90" s="69"/>
      <c r="AAD90" s="69"/>
      <c r="AAE90" s="69"/>
      <c r="AAF90" s="69"/>
      <c r="AAG90" s="69"/>
      <c r="AAH90" s="69"/>
      <c r="AAI90" s="69"/>
      <c r="AAJ90" s="69"/>
      <c r="AAK90" s="69"/>
      <c r="AAL90" s="69"/>
      <c r="AAM90" s="69"/>
      <c r="AAN90" s="69"/>
      <c r="AAO90" s="69"/>
      <c r="AAP90" s="69"/>
      <c r="AAQ90" s="69"/>
      <c r="AAR90" s="69"/>
      <c r="AAS90" s="69"/>
      <c r="AAT90" s="69"/>
      <c r="AAU90" s="69"/>
      <c r="AAV90" s="69"/>
      <c r="AAW90" s="69"/>
      <c r="AAX90" s="69"/>
      <c r="AAY90" s="69"/>
      <c r="AAZ90" s="69"/>
      <c r="ABA90" s="69"/>
      <c r="ABB90" s="69"/>
      <c r="ABC90" s="69"/>
      <c r="ABD90" s="69"/>
      <c r="ABE90" s="69"/>
      <c r="ABF90" s="69"/>
      <c r="ABG90" s="69"/>
      <c r="ABH90" s="69"/>
      <c r="ABI90" s="69"/>
      <c r="ABJ90" s="69"/>
      <c r="ABK90" s="69"/>
      <c r="ABL90" s="69"/>
      <c r="ABM90" s="69"/>
      <c r="ABN90" s="69"/>
      <c r="ABO90" s="69"/>
      <c r="ABP90" s="69"/>
      <c r="ABQ90" s="69"/>
      <c r="ABR90" s="69"/>
      <c r="ABS90" s="69"/>
      <c r="ABT90" s="69"/>
    </row>
    <row r="91" spans="1:748" ht="14.45" customHeight="1" thickBot="1">
      <c r="A91" s="51" t="s">
        <v>13</v>
      </c>
      <c r="B91" s="51" t="s">
        <v>13</v>
      </c>
      <c r="C91" s="52" t="s">
        <v>13</v>
      </c>
      <c r="D91" s="52" t="s">
        <v>13</v>
      </c>
      <c r="E91" s="52" t="s">
        <v>13</v>
      </c>
      <c r="F91" s="53" t="s">
        <v>13</v>
      </c>
      <c r="G91" s="77"/>
      <c r="H91" s="77"/>
      <c r="I91" s="77"/>
      <c r="J91" s="77"/>
      <c r="K91" s="26"/>
      <c r="L91" s="26"/>
      <c r="M91" s="26"/>
      <c r="N91" s="26"/>
      <c r="O91" s="26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  <c r="HL91" s="69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69"/>
      <c r="ID91" s="69"/>
      <c r="IE91" s="69"/>
      <c r="IF91" s="69"/>
      <c r="IG91" s="69"/>
      <c r="IH91" s="69"/>
      <c r="II91" s="69"/>
      <c r="IJ91" s="69"/>
      <c r="IK91" s="69"/>
      <c r="IL91" s="69"/>
      <c r="IM91" s="69"/>
      <c r="IN91" s="69"/>
      <c r="IO91" s="69"/>
      <c r="IP91" s="69"/>
      <c r="IQ91" s="69"/>
      <c r="IR91" s="69"/>
      <c r="IS91" s="69"/>
      <c r="IT91" s="69"/>
      <c r="IU91" s="69"/>
      <c r="IV91" s="69"/>
      <c r="IW91" s="69"/>
      <c r="IX91" s="69"/>
      <c r="IY91" s="69"/>
      <c r="IZ91" s="69"/>
      <c r="JA91" s="69"/>
      <c r="JB91" s="69"/>
      <c r="JC91" s="69"/>
      <c r="JD91" s="69"/>
      <c r="JE91" s="69"/>
      <c r="JF91" s="69"/>
      <c r="JG91" s="69"/>
      <c r="JH91" s="69"/>
      <c r="JI91" s="69"/>
      <c r="JJ91" s="69"/>
      <c r="JK91" s="69"/>
      <c r="JL91" s="69"/>
      <c r="JM91" s="69"/>
      <c r="JN91" s="69"/>
      <c r="JO91" s="69"/>
      <c r="JP91" s="69"/>
      <c r="JQ91" s="69"/>
      <c r="JR91" s="69"/>
      <c r="JS91" s="69"/>
      <c r="JT91" s="69"/>
      <c r="JU91" s="69"/>
      <c r="JV91" s="69"/>
      <c r="JW91" s="69"/>
      <c r="JX91" s="69"/>
      <c r="JY91" s="69"/>
      <c r="JZ91" s="69"/>
      <c r="KA91" s="69"/>
      <c r="KB91" s="69"/>
      <c r="KC91" s="69"/>
      <c r="KD91" s="69"/>
      <c r="KE91" s="69"/>
      <c r="KF91" s="69"/>
      <c r="KG91" s="69"/>
      <c r="KH91" s="69"/>
      <c r="KI91" s="69"/>
      <c r="KJ91" s="69"/>
      <c r="KK91" s="69"/>
      <c r="KL91" s="69"/>
      <c r="KM91" s="69"/>
      <c r="KN91" s="69"/>
      <c r="KO91" s="69"/>
      <c r="KP91" s="69"/>
      <c r="KQ91" s="69"/>
      <c r="KR91" s="69"/>
      <c r="KS91" s="69"/>
      <c r="KT91" s="69"/>
      <c r="KU91" s="69"/>
      <c r="KV91" s="69"/>
      <c r="KW91" s="69"/>
      <c r="KX91" s="69"/>
      <c r="KY91" s="69"/>
      <c r="KZ91" s="69"/>
      <c r="LA91" s="69"/>
      <c r="LB91" s="69"/>
      <c r="LC91" s="69"/>
      <c r="LD91" s="69"/>
      <c r="LE91" s="69"/>
      <c r="LF91" s="69"/>
      <c r="LG91" s="69"/>
      <c r="LH91" s="69"/>
      <c r="LI91" s="69"/>
      <c r="LJ91" s="69"/>
      <c r="LK91" s="69"/>
      <c r="LL91" s="69"/>
      <c r="LM91" s="69"/>
      <c r="LN91" s="69"/>
      <c r="LO91" s="69"/>
      <c r="LP91" s="69"/>
      <c r="LQ91" s="69"/>
      <c r="LR91" s="69"/>
      <c r="LS91" s="69"/>
      <c r="LT91" s="69"/>
      <c r="LU91" s="69"/>
      <c r="LV91" s="69"/>
      <c r="LW91" s="69"/>
      <c r="LX91" s="69"/>
      <c r="LY91" s="69"/>
      <c r="LZ91" s="69"/>
      <c r="MA91" s="69"/>
      <c r="MB91" s="69"/>
      <c r="MC91" s="69"/>
      <c r="MD91" s="69"/>
      <c r="ME91" s="69"/>
      <c r="MF91" s="69"/>
      <c r="MG91" s="69"/>
      <c r="MH91" s="69"/>
      <c r="MI91" s="69"/>
      <c r="MJ91" s="69"/>
      <c r="MK91" s="69"/>
      <c r="ML91" s="69"/>
      <c r="MM91" s="69"/>
      <c r="MN91" s="69"/>
      <c r="MO91" s="69"/>
      <c r="MP91" s="69"/>
      <c r="MQ91" s="69"/>
      <c r="MR91" s="69"/>
      <c r="MS91" s="69"/>
      <c r="MT91" s="69"/>
      <c r="MU91" s="69"/>
      <c r="MV91" s="69"/>
      <c r="MW91" s="69"/>
      <c r="MX91" s="69"/>
      <c r="MY91" s="69"/>
      <c r="MZ91" s="69"/>
      <c r="NA91" s="69"/>
      <c r="NB91" s="69"/>
      <c r="NC91" s="69"/>
      <c r="ND91" s="69"/>
      <c r="NE91" s="69"/>
      <c r="NF91" s="69"/>
      <c r="NG91" s="69"/>
      <c r="NH91" s="69"/>
      <c r="NI91" s="69"/>
      <c r="NJ91" s="69"/>
      <c r="NK91" s="69"/>
      <c r="NL91" s="69"/>
      <c r="NM91" s="69"/>
      <c r="NN91" s="69"/>
      <c r="NO91" s="69"/>
      <c r="NP91" s="69"/>
      <c r="NQ91" s="69"/>
      <c r="NR91" s="69"/>
      <c r="NS91" s="69"/>
      <c r="NT91" s="69"/>
      <c r="NU91" s="69"/>
      <c r="NV91" s="69"/>
      <c r="NW91" s="69"/>
      <c r="NX91" s="69"/>
      <c r="NY91" s="69"/>
      <c r="NZ91" s="69"/>
      <c r="OA91" s="69"/>
      <c r="OB91" s="69"/>
      <c r="OC91" s="69"/>
      <c r="OD91" s="69"/>
      <c r="OE91" s="69"/>
      <c r="OF91" s="69"/>
      <c r="OG91" s="69"/>
      <c r="OH91" s="69"/>
      <c r="OI91" s="69"/>
      <c r="OJ91" s="69"/>
      <c r="OK91" s="69"/>
      <c r="OL91" s="69"/>
      <c r="OM91" s="69"/>
      <c r="ON91" s="69"/>
      <c r="OO91" s="69"/>
      <c r="OP91" s="69"/>
      <c r="OQ91" s="69"/>
      <c r="OR91" s="69"/>
      <c r="OS91" s="69"/>
      <c r="OT91" s="69"/>
      <c r="OU91" s="69"/>
      <c r="OV91" s="69"/>
      <c r="OW91" s="69"/>
      <c r="OX91" s="69"/>
      <c r="OY91" s="69"/>
      <c r="OZ91" s="69"/>
      <c r="PA91" s="69"/>
      <c r="PB91" s="69"/>
      <c r="PC91" s="69"/>
      <c r="PD91" s="69"/>
      <c r="PE91" s="69"/>
      <c r="PF91" s="69"/>
      <c r="PG91" s="69"/>
      <c r="PH91" s="69"/>
      <c r="PI91" s="69"/>
      <c r="PJ91" s="69"/>
      <c r="PK91" s="69"/>
      <c r="PL91" s="69"/>
      <c r="PM91" s="69"/>
      <c r="PN91" s="69"/>
      <c r="PO91" s="69"/>
      <c r="PP91" s="69"/>
      <c r="PQ91" s="69"/>
      <c r="PR91" s="69"/>
      <c r="PS91" s="69"/>
      <c r="PT91" s="69"/>
      <c r="PU91" s="69"/>
      <c r="PV91" s="69"/>
      <c r="PW91" s="69"/>
      <c r="PX91" s="69"/>
      <c r="PY91" s="69"/>
      <c r="PZ91" s="69"/>
      <c r="QA91" s="69"/>
      <c r="QB91" s="69"/>
      <c r="QC91" s="69"/>
      <c r="QD91" s="69"/>
      <c r="QE91" s="69"/>
      <c r="QF91" s="69"/>
      <c r="QG91" s="69"/>
      <c r="QH91" s="69"/>
      <c r="QI91" s="69"/>
      <c r="QJ91" s="69"/>
      <c r="QK91" s="69"/>
      <c r="QL91" s="69"/>
      <c r="QM91" s="69"/>
      <c r="QN91" s="69"/>
      <c r="QO91" s="69"/>
      <c r="QP91" s="69"/>
      <c r="QQ91" s="69"/>
      <c r="QR91" s="69"/>
      <c r="QS91" s="69"/>
      <c r="QT91" s="69"/>
      <c r="QU91" s="69"/>
      <c r="QV91" s="69"/>
      <c r="QW91" s="69"/>
      <c r="QX91" s="69"/>
      <c r="QY91" s="69"/>
      <c r="QZ91" s="69"/>
      <c r="RA91" s="69"/>
      <c r="RB91" s="69"/>
      <c r="RC91" s="69"/>
      <c r="RD91" s="69"/>
      <c r="RE91" s="69"/>
      <c r="RF91" s="69"/>
      <c r="RG91" s="69"/>
      <c r="RH91" s="69"/>
      <c r="RI91" s="69"/>
      <c r="RJ91" s="69"/>
      <c r="RK91" s="69"/>
      <c r="RL91" s="69"/>
      <c r="RM91" s="69"/>
      <c r="RN91" s="69"/>
      <c r="RO91" s="69"/>
      <c r="RP91" s="69"/>
      <c r="RQ91" s="69"/>
      <c r="RR91" s="69"/>
      <c r="RS91" s="69"/>
      <c r="RT91" s="69"/>
      <c r="RU91" s="69"/>
      <c r="RV91" s="69"/>
      <c r="RW91" s="69"/>
      <c r="RX91" s="69"/>
      <c r="RY91" s="69"/>
      <c r="RZ91" s="69"/>
      <c r="SA91" s="69"/>
      <c r="SB91" s="69"/>
      <c r="SC91" s="69"/>
      <c r="SD91" s="69"/>
      <c r="SE91" s="69"/>
      <c r="SF91" s="69"/>
      <c r="SG91" s="69"/>
      <c r="SH91" s="69"/>
      <c r="SI91" s="69"/>
      <c r="SJ91" s="69"/>
      <c r="SK91" s="69"/>
      <c r="SL91" s="69"/>
      <c r="SM91" s="69"/>
      <c r="SN91" s="69"/>
      <c r="SO91" s="69"/>
      <c r="SP91" s="69"/>
      <c r="SQ91" s="69"/>
      <c r="SR91" s="69"/>
      <c r="SS91" s="69"/>
      <c r="ST91" s="69"/>
      <c r="SU91" s="69"/>
      <c r="SV91" s="69"/>
      <c r="SW91" s="69"/>
      <c r="SX91" s="69"/>
      <c r="SY91" s="69"/>
      <c r="SZ91" s="69"/>
      <c r="TA91" s="69"/>
      <c r="TB91" s="69"/>
      <c r="TC91" s="69"/>
      <c r="TD91" s="69"/>
      <c r="TE91" s="69"/>
      <c r="TF91" s="69"/>
      <c r="TG91" s="69"/>
      <c r="TH91" s="69"/>
      <c r="TI91" s="69"/>
      <c r="TJ91" s="69"/>
      <c r="TK91" s="69"/>
      <c r="TL91" s="69"/>
      <c r="TM91" s="69"/>
      <c r="TN91" s="69"/>
      <c r="TO91" s="69"/>
      <c r="TP91" s="69"/>
      <c r="TQ91" s="69"/>
      <c r="TR91" s="69"/>
      <c r="TS91" s="69"/>
      <c r="TT91" s="69"/>
      <c r="TU91" s="69"/>
      <c r="TV91" s="69"/>
      <c r="TW91" s="69"/>
      <c r="TX91" s="69"/>
      <c r="TY91" s="69"/>
      <c r="TZ91" s="69"/>
      <c r="UA91" s="69"/>
      <c r="UB91" s="69"/>
      <c r="UC91" s="69"/>
      <c r="UD91" s="69"/>
      <c r="UE91" s="69"/>
      <c r="UF91" s="69"/>
      <c r="UG91" s="69"/>
      <c r="UH91" s="69"/>
      <c r="UI91" s="69"/>
      <c r="UJ91" s="69"/>
      <c r="UK91" s="69"/>
      <c r="UL91" s="69"/>
      <c r="UM91" s="69"/>
      <c r="UN91" s="69"/>
      <c r="UO91" s="69"/>
      <c r="UP91" s="69"/>
      <c r="UQ91" s="69"/>
      <c r="UR91" s="69"/>
      <c r="US91" s="69"/>
      <c r="UT91" s="69"/>
      <c r="UU91" s="69"/>
      <c r="UV91" s="69"/>
      <c r="UW91" s="69"/>
      <c r="UX91" s="69"/>
      <c r="UY91" s="69"/>
      <c r="UZ91" s="69"/>
      <c r="VA91" s="69"/>
      <c r="VB91" s="69"/>
      <c r="VC91" s="69"/>
      <c r="VD91" s="69"/>
      <c r="VE91" s="69"/>
      <c r="VF91" s="69"/>
      <c r="VG91" s="69"/>
      <c r="VH91" s="69"/>
      <c r="VI91" s="69"/>
      <c r="VJ91" s="69"/>
      <c r="VK91" s="69"/>
      <c r="VL91" s="69"/>
      <c r="VM91" s="69"/>
      <c r="VN91" s="69"/>
      <c r="VO91" s="69"/>
      <c r="VP91" s="69"/>
      <c r="VQ91" s="69"/>
      <c r="VR91" s="69"/>
      <c r="VS91" s="69"/>
      <c r="VT91" s="69"/>
      <c r="VU91" s="69"/>
      <c r="VV91" s="69"/>
      <c r="VW91" s="69"/>
      <c r="VX91" s="69"/>
      <c r="VY91" s="69"/>
      <c r="VZ91" s="69"/>
      <c r="WA91" s="69"/>
      <c r="WB91" s="69"/>
      <c r="WC91" s="69"/>
      <c r="WD91" s="69"/>
      <c r="WE91" s="69"/>
      <c r="WF91" s="69"/>
      <c r="WG91" s="69"/>
      <c r="WH91" s="69"/>
      <c r="WI91" s="69"/>
      <c r="WJ91" s="69"/>
      <c r="WK91" s="69"/>
      <c r="WL91" s="69"/>
      <c r="WM91" s="69"/>
      <c r="WN91" s="69"/>
      <c r="WO91" s="69"/>
      <c r="WP91" s="69"/>
      <c r="WQ91" s="69"/>
      <c r="WR91" s="69"/>
      <c r="WS91" s="69"/>
      <c r="WT91" s="69"/>
      <c r="WU91" s="69"/>
      <c r="WV91" s="69"/>
      <c r="WW91" s="69"/>
      <c r="WX91" s="69"/>
      <c r="WY91" s="69"/>
      <c r="WZ91" s="69"/>
      <c r="XA91" s="69"/>
      <c r="XB91" s="69"/>
      <c r="XC91" s="69"/>
      <c r="XD91" s="69"/>
      <c r="XE91" s="69"/>
      <c r="XF91" s="69"/>
      <c r="XG91" s="69"/>
      <c r="XH91" s="69"/>
      <c r="XI91" s="69"/>
      <c r="XJ91" s="69"/>
      <c r="XK91" s="69"/>
      <c r="XL91" s="69"/>
      <c r="XM91" s="69"/>
      <c r="XN91" s="69"/>
      <c r="XO91" s="69"/>
      <c r="XP91" s="69"/>
      <c r="XQ91" s="69"/>
      <c r="XR91" s="69"/>
      <c r="XS91" s="69"/>
      <c r="XT91" s="69"/>
      <c r="XU91" s="69"/>
      <c r="XV91" s="69"/>
      <c r="XW91" s="69"/>
      <c r="XX91" s="69"/>
      <c r="XY91" s="69"/>
      <c r="XZ91" s="69"/>
      <c r="YA91" s="69"/>
      <c r="YB91" s="69"/>
      <c r="YC91" s="69"/>
      <c r="YD91" s="69"/>
      <c r="YE91" s="69"/>
      <c r="YF91" s="69"/>
      <c r="YG91" s="69"/>
      <c r="YH91" s="69"/>
      <c r="YI91" s="69"/>
      <c r="YJ91" s="69"/>
      <c r="YK91" s="69"/>
      <c r="YL91" s="69"/>
      <c r="YM91" s="69"/>
      <c r="YN91" s="69"/>
      <c r="YO91" s="69"/>
      <c r="YP91" s="69"/>
      <c r="YQ91" s="69"/>
      <c r="YR91" s="69"/>
      <c r="YS91" s="69"/>
      <c r="YT91" s="69"/>
      <c r="YU91" s="69"/>
      <c r="YV91" s="69"/>
      <c r="YW91" s="69"/>
      <c r="YX91" s="69"/>
      <c r="YY91" s="69"/>
      <c r="YZ91" s="69"/>
      <c r="ZA91" s="69"/>
      <c r="ZB91" s="69"/>
      <c r="ZC91" s="69"/>
      <c r="ZD91" s="69"/>
      <c r="ZE91" s="69"/>
      <c r="ZF91" s="69"/>
      <c r="ZG91" s="69"/>
      <c r="ZH91" s="69"/>
      <c r="ZI91" s="69"/>
      <c r="ZJ91" s="69"/>
      <c r="ZK91" s="69"/>
      <c r="ZL91" s="69"/>
      <c r="ZM91" s="69"/>
      <c r="ZN91" s="69"/>
      <c r="ZO91" s="69"/>
      <c r="ZP91" s="69"/>
      <c r="ZQ91" s="69"/>
      <c r="ZR91" s="69"/>
      <c r="ZS91" s="69"/>
      <c r="ZT91" s="69"/>
      <c r="ZU91" s="69"/>
      <c r="ZV91" s="69"/>
      <c r="ZW91" s="69"/>
      <c r="ZX91" s="69"/>
      <c r="ZY91" s="69"/>
      <c r="ZZ91" s="69"/>
      <c r="AAA91" s="69"/>
      <c r="AAB91" s="69"/>
      <c r="AAC91" s="69"/>
      <c r="AAD91" s="69"/>
      <c r="AAE91" s="69"/>
      <c r="AAF91" s="69"/>
      <c r="AAG91" s="69"/>
      <c r="AAH91" s="69"/>
      <c r="AAI91" s="69"/>
      <c r="AAJ91" s="69"/>
      <c r="AAK91" s="69"/>
      <c r="AAL91" s="69"/>
      <c r="AAM91" s="69"/>
      <c r="AAN91" s="69"/>
      <c r="AAO91" s="69"/>
      <c r="AAP91" s="69"/>
      <c r="AAQ91" s="69"/>
      <c r="AAR91" s="69"/>
      <c r="AAS91" s="69"/>
      <c r="AAT91" s="69"/>
      <c r="AAU91" s="69"/>
      <c r="AAV91" s="69"/>
      <c r="AAW91" s="69"/>
      <c r="AAX91" s="69"/>
      <c r="AAY91" s="69"/>
      <c r="AAZ91" s="69"/>
      <c r="ABA91" s="69"/>
      <c r="ABB91" s="69"/>
      <c r="ABC91" s="69"/>
      <c r="ABD91" s="69"/>
      <c r="ABE91" s="69"/>
      <c r="ABF91" s="69"/>
      <c r="ABG91" s="69"/>
      <c r="ABH91" s="69"/>
      <c r="ABI91" s="69"/>
      <c r="ABJ91" s="69"/>
      <c r="ABK91" s="69"/>
      <c r="ABL91" s="69"/>
      <c r="ABM91" s="69"/>
      <c r="ABN91" s="69"/>
      <c r="ABO91" s="69"/>
      <c r="ABP91" s="69"/>
      <c r="ABQ91" s="69"/>
      <c r="ABR91" s="69"/>
      <c r="ABS91" s="69"/>
      <c r="ABT91" s="69"/>
    </row>
    <row r="92" spans="1:748" ht="15" customHeight="1" thickBot="1">
      <c r="A92" s="54" t="s">
        <v>109</v>
      </c>
      <c r="B92" s="55"/>
      <c r="C92" s="55"/>
      <c r="D92" s="56"/>
      <c r="E92" s="23">
        <f t="shared" ref="E92:O92" si="14">SUM(E94:E114)</f>
        <v>19438.21</v>
      </c>
      <c r="F92" s="23">
        <f t="shared" si="14"/>
        <v>1972</v>
      </c>
      <c r="G92" s="23">
        <f t="shared" si="14"/>
        <v>2696</v>
      </c>
      <c r="H92" s="23">
        <f t="shared" si="14"/>
        <v>2190</v>
      </c>
      <c r="I92" s="23">
        <f t="shared" si="14"/>
        <v>3460</v>
      </c>
      <c r="J92" s="23">
        <f t="shared" si="14"/>
        <v>2725</v>
      </c>
      <c r="K92" s="23">
        <f t="shared" si="14"/>
        <v>476</v>
      </c>
      <c r="L92" s="23">
        <f t="shared" si="14"/>
        <v>0</v>
      </c>
      <c r="M92" s="23">
        <f t="shared" si="14"/>
        <v>103</v>
      </c>
      <c r="N92" s="23">
        <f t="shared" si="14"/>
        <v>24</v>
      </c>
      <c r="O92" s="23">
        <f t="shared" si="14"/>
        <v>144</v>
      </c>
      <c r="P92" s="23">
        <f>SUM(K92:O92)</f>
        <v>747</v>
      </c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</row>
    <row r="93" spans="1:748" ht="14.45" customHeight="1">
      <c r="A93" s="51" t="s">
        <v>13</v>
      </c>
      <c r="B93" s="51" t="s">
        <v>13</v>
      </c>
      <c r="C93" s="52" t="s">
        <v>13</v>
      </c>
      <c r="D93" s="52" t="s">
        <v>13</v>
      </c>
      <c r="E93" s="52" t="s">
        <v>13</v>
      </c>
      <c r="F93" s="53" t="s">
        <v>13</v>
      </c>
      <c r="K93" s="26"/>
      <c r="L93" s="26"/>
      <c r="M93" s="26"/>
      <c r="N93" s="26"/>
      <c r="O93" s="26"/>
      <c r="P93" s="27"/>
    </row>
    <row r="94" spans="1:748" ht="14.45" customHeight="1">
      <c r="A94" s="82" t="s">
        <v>110</v>
      </c>
      <c r="B94" s="83"/>
      <c r="C94" s="30" t="s">
        <v>71</v>
      </c>
      <c r="D94" s="30" t="s">
        <v>17</v>
      </c>
      <c r="E94" s="84">
        <v>1220</v>
      </c>
      <c r="F94" s="31">
        <v>0</v>
      </c>
      <c r="G94" s="33"/>
      <c r="H94" s="33">
        <v>192</v>
      </c>
      <c r="I94" s="33">
        <v>192</v>
      </c>
      <c r="J94" s="33">
        <v>200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f>SUM(K94:O94)</f>
        <v>0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</row>
    <row r="95" spans="1:748" ht="14.45" customHeight="1">
      <c r="A95" s="82" t="s">
        <v>111</v>
      </c>
      <c r="B95" s="83"/>
      <c r="C95" s="30" t="s">
        <v>71</v>
      </c>
      <c r="D95" s="30" t="s">
        <v>17</v>
      </c>
      <c r="E95" s="84">
        <v>1470</v>
      </c>
      <c r="F95" s="31">
        <v>0</v>
      </c>
      <c r="G95" s="33"/>
      <c r="H95" s="33">
        <v>3</v>
      </c>
      <c r="I95" s="33">
        <v>3</v>
      </c>
      <c r="J95" s="33">
        <v>200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f t="shared" ref="P95:P99" si="15">SUM(K95:O95)</f>
        <v>0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</row>
    <row r="96" spans="1:748" ht="14.45" customHeight="1">
      <c r="A96" s="82" t="s">
        <v>112</v>
      </c>
      <c r="B96" s="83"/>
      <c r="C96" s="30" t="s">
        <v>71</v>
      </c>
      <c r="D96" s="30" t="s">
        <v>17</v>
      </c>
      <c r="E96" s="84">
        <v>406</v>
      </c>
      <c r="F96" s="31">
        <v>0</v>
      </c>
      <c r="G96" s="33"/>
      <c r="H96" s="33">
        <v>21</v>
      </c>
      <c r="I96" s="33">
        <v>21</v>
      </c>
      <c r="J96" s="33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f t="shared" si="15"/>
        <v>0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</row>
    <row r="97" spans="1:748" ht="14.45" customHeight="1">
      <c r="A97" s="82" t="s">
        <v>113</v>
      </c>
      <c r="B97" s="83"/>
      <c r="C97" s="30" t="s">
        <v>71</v>
      </c>
      <c r="D97" s="30" t="s">
        <v>17</v>
      </c>
      <c r="E97" s="84">
        <v>1900</v>
      </c>
      <c r="F97" s="31">
        <v>0</v>
      </c>
      <c r="G97" s="33"/>
      <c r="H97" s="33">
        <v>302</v>
      </c>
      <c r="I97" s="33">
        <v>302</v>
      </c>
      <c r="J97" s="33">
        <v>300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f t="shared" si="15"/>
        <v>0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</row>
    <row r="98" spans="1:748" ht="14.45" customHeight="1">
      <c r="A98" s="28" t="s">
        <v>114</v>
      </c>
      <c r="B98" s="29"/>
      <c r="C98" s="30" t="s">
        <v>35</v>
      </c>
      <c r="D98" s="30" t="s">
        <v>23</v>
      </c>
      <c r="E98" s="31">
        <v>1817</v>
      </c>
      <c r="F98" s="31">
        <v>595</v>
      </c>
      <c r="G98" s="32">
        <v>100</v>
      </c>
      <c r="H98" s="33">
        <v>300</v>
      </c>
      <c r="I98" s="33">
        <v>200</v>
      </c>
      <c r="J98" s="33">
        <v>300</v>
      </c>
      <c r="K98" s="38">
        <v>45</v>
      </c>
      <c r="L98" s="34">
        <v>0</v>
      </c>
      <c r="M98" s="34">
        <v>0</v>
      </c>
      <c r="N98" s="34">
        <v>24</v>
      </c>
      <c r="O98" s="34">
        <v>36</v>
      </c>
      <c r="P98" s="34">
        <f t="shared" si="15"/>
        <v>105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</row>
    <row r="99" spans="1:748" ht="14.45" customHeight="1">
      <c r="A99" s="28" t="s">
        <v>115</v>
      </c>
      <c r="B99" s="29"/>
      <c r="C99" s="30" t="s">
        <v>30</v>
      </c>
      <c r="D99" s="30" t="s">
        <v>17</v>
      </c>
      <c r="E99" s="31">
        <v>485</v>
      </c>
      <c r="F99" s="31"/>
      <c r="G99" s="32"/>
      <c r="H99" s="33"/>
      <c r="I99" s="33">
        <v>50</v>
      </c>
      <c r="J99" s="33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f t="shared" si="15"/>
        <v>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</row>
    <row r="100" spans="1:748" s="45" customFormat="1" ht="14.45" customHeight="1">
      <c r="A100" s="39" t="s">
        <v>116</v>
      </c>
      <c r="B100" s="40"/>
      <c r="C100" s="41" t="s">
        <v>30</v>
      </c>
      <c r="D100" s="41" t="s">
        <v>23</v>
      </c>
      <c r="E100" s="42">
        <v>2666</v>
      </c>
      <c r="F100" s="31">
        <v>211</v>
      </c>
      <c r="G100" s="33">
        <v>211</v>
      </c>
      <c r="H100" s="33">
        <v>0</v>
      </c>
      <c r="I100" s="43">
        <v>0</v>
      </c>
      <c r="J100" s="43">
        <v>500</v>
      </c>
      <c r="K100" s="44">
        <v>379</v>
      </c>
      <c r="L100" s="44">
        <v>0</v>
      </c>
      <c r="M100" s="44">
        <v>0</v>
      </c>
      <c r="N100" s="44">
        <v>0</v>
      </c>
      <c r="O100" s="44">
        <v>0</v>
      </c>
      <c r="P100" s="44">
        <f>SUM(K100:O100)</f>
        <v>379</v>
      </c>
    </row>
    <row r="101" spans="1:748" ht="14.45" customHeight="1">
      <c r="A101" s="28" t="s">
        <v>117</v>
      </c>
      <c r="B101" s="29"/>
      <c r="C101" s="30" t="s">
        <v>30</v>
      </c>
      <c r="D101" s="30" t="s">
        <v>17</v>
      </c>
      <c r="E101" s="31">
        <v>888</v>
      </c>
      <c r="F101" s="30">
        <v>100</v>
      </c>
      <c r="G101" s="33">
        <v>100</v>
      </c>
      <c r="H101" s="33">
        <v>0</v>
      </c>
      <c r="I101" s="33">
        <v>100</v>
      </c>
      <c r="J101" s="33">
        <v>100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8">
        <f>SUM(K101:O101)</f>
        <v>0</v>
      </c>
    </row>
    <row r="102" spans="1:748" ht="14.45" customHeight="1">
      <c r="A102" s="28" t="s">
        <v>117</v>
      </c>
      <c r="B102" s="29"/>
      <c r="C102" s="30" t="s">
        <v>30</v>
      </c>
      <c r="D102" s="30" t="s">
        <v>23</v>
      </c>
      <c r="E102" s="31">
        <v>1769</v>
      </c>
      <c r="F102" s="31">
        <v>150</v>
      </c>
      <c r="G102" s="32">
        <v>1769</v>
      </c>
      <c r="H102" s="33">
        <v>0</v>
      </c>
      <c r="I102" s="33">
        <v>619</v>
      </c>
      <c r="J102" s="33">
        <v>0</v>
      </c>
      <c r="K102" s="38">
        <v>0</v>
      </c>
      <c r="L102" s="34">
        <v>0</v>
      </c>
      <c r="M102" s="34">
        <v>0</v>
      </c>
      <c r="N102" s="34">
        <v>0</v>
      </c>
      <c r="O102" s="34">
        <v>0</v>
      </c>
      <c r="P102" s="38">
        <f t="shared" ref="P102:P114" si="16">SUM(K102:O102)</f>
        <v>0</v>
      </c>
    </row>
    <row r="103" spans="1:748" ht="14.45" customHeight="1">
      <c r="A103" s="28" t="s">
        <v>118</v>
      </c>
      <c r="B103" s="29"/>
      <c r="C103" s="30" t="s">
        <v>50</v>
      </c>
      <c r="D103" s="30" t="s">
        <v>17</v>
      </c>
      <c r="E103" s="31">
        <v>92</v>
      </c>
      <c r="F103" s="30">
        <v>0</v>
      </c>
      <c r="G103" s="33"/>
      <c r="H103" s="33">
        <v>92</v>
      </c>
      <c r="I103" s="33">
        <v>92</v>
      </c>
      <c r="J103" s="33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8">
        <f t="shared" si="16"/>
        <v>0</v>
      </c>
    </row>
    <row r="104" spans="1:748" ht="14.45" customHeight="1">
      <c r="A104" s="28" t="s">
        <v>119</v>
      </c>
      <c r="B104" s="29"/>
      <c r="C104" s="30" t="s">
        <v>120</v>
      </c>
      <c r="D104" s="30" t="s">
        <v>17</v>
      </c>
      <c r="E104" s="31">
        <v>267</v>
      </c>
      <c r="F104" s="30">
        <v>0</v>
      </c>
      <c r="G104" s="33"/>
      <c r="H104" s="33">
        <v>80</v>
      </c>
      <c r="I104" s="33">
        <v>80</v>
      </c>
      <c r="J104" s="33">
        <v>127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8">
        <f t="shared" si="16"/>
        <v>0</v>
      </c>
    </row>
    <row r="105" spans="1:748" ht="14.45" customHeight="1">
      <c r="A105" s="28" t="s">
        <v>121</v>
      </c>
      <c r="B105" s="29"/>
      <c r="C105" s="30" t="s">
        <v>120</v>
      </c>
      <c r="D105" s="30" t="s">
        <v>17</v>
      </c>
      <c r="E105" s="31">
        <v>267</v>
      </c>
      <c r="F105" s="30">
        <v>100</v>
      </c>
      <c r="G105" s="33">
        <v>100</v>
      </c>
      <c r="H105" s="33">
        <v>150</v>
      </c>
      <c r="I105" s="33">
        <v>150</v>
      </c>
      <c r="J105" s="33">
        <v>10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8">
        <f t="shared" si="16"/>
        <v>0</v>
      </c>
    </row>
    <row r="106" spans="1:748" ht="14.45" customHeight="1">
      <c r="A106" s="28" t="s">
        <v>122</v>
      </c>
      <c r="B106" s="29"/>
      <c r="C106" s="30" t="s">
        <v>30</v>
      </c>
      <c r="D106" s="30" t="s">
        <v>23</v>
      </c>
      <c r="E106" s="31">
        <v>3513</v>
      </c>
      <c r="F106" s="31">
        <v>816</v>
      </c>
      <c r="G106" s="32">
        <v>416</v>
      </c>
      <c r="H106" s="33">
        <v>700</v>
      </c>
      <c r="I106" s="33">
        <v>700</v>
      </c>
      <c r="J106" s="33">
        <v>800</v>
      </c>
      <c r="K106" s="38">
        <v>52</v>
      </c>
      <c r="L106" s="34">
        <v>0</v>
      </c>
      <c r="M106" s="34">
        <v>103</v>
      </c>
      <c r="N106" s="34">
        <v>0</v>
      </c>
      <c r="O106" s="34">
        <v>0</v>
      </c>
      <c r="P106" s="38">
        <f t="shared" si="16"/>
        <v>155</v>
      </c>
    </row>
    <row r="107" spans="1:748" ht="14.45" customHeight="1">
      <c r="A107" s="28" t="s">
        <v>123</v>
      </c>
      <c r="B107" s="29"/>
      <c r="C107" s="30" t="s">
        <v>30</v>
      </c>
      <c r="D107" s="30" t="s">
        <v>23</v>
      </c>
      <c r="E107" s="31">
        <f>10*177.721</f>
        <v>1777.21</v>
      </c>
      <c r="F107" s="30">
        <v>0</v>
      </c>
      <c r="G107" s="33">
        <v>0</v>
      </c>
      <c r="H107" s="33">
        <v>50</v>
      </c>
      <c r="I107" s="33">
        <v>50</v>
      </c>
      <c r="J107" s="33">
        <v>188</v>
      </c>
      <c r="K107" s="38">
        <v>0</v>
      </c>
      <c r="L107" s="34">
        <v>0</v>
      </c>
      <c r="M107" s="34">
        <v>0</v>
      </c>
      <c r="N107" s="34">
        <v>0</v>
      </c>
      <c r="O107" s="34">
        <v>108</v>
      </c>
      <c r="P107" s="38">
        <f t="shared" si="16"/>
        <v>108</v>
      </c>
    </row>
    <row r="108" spans="1:748" ht="14.45" customHeight="1">
      <c r="A108" s="29" t="s">
        <v>124</v>
      </c>
      <c r="B108" s="30"/>
      <c r="C108" s="30" t="s">
        <v>50</v>
      </c>
      <c r="D108" s="30" t="s">
        <v>17</v>
      </c>
      <c r="E108" s="31">
        <v>216</v>
      </c>
      <c r="F108" s="31">
        <v>0</v>
      </c>
      <c r="G108" s="32">
        <v>0</v>
      </c>
      <c r="H108" s="33">
        <v>216</v>
      </c>
      <c r="I108" s="33">
        <v>216</v>
      </c>
      <c r="J108" s="33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8">
        <f t="shared" si="16"/>
        <v>0</v>
      </c>
    </row>
    <row r="109" spans="1:748" ht="14.45" customHeight="1">
      <c r="A109" s="29" t="s">
        <v>125</v>
      </c>
      <c r="B109" s="30"/>
      <c r="C109" s="30" t="s">
        <v>50</v>
      </c>
      <c r="D109" s="30" t="s">
        <v>17</v>
      </c>
      <c r="E109" s="31">
        <v>15</v>
      </c>
      <c r="F109" s="31">
        <v>0</v>
      </c>
      <c r="G109" s="32">
        <v>0</v>
      </c>
      <c r="H109" s="33">
        <v>15</v>
      </c>
      <c r="I109" s="33">
        <v>15</v>
      </c>
      <c r="J109" s="33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8">
        <f t="shared" si="16"/>
        <v>0</v>
      </c>
    </row>
    <row r="110" spans="1:748" ht="14.45" customHeight="1">
      <c r="A110" s="29" t="s">
        <v>126</v>
      </c>
      <c r="B110" s="30"/>
      <c r="C110" s="30" t="s">
        <v>50</v>
      </c>
      <c r="D110" s="30" t="s">
        <v>17</v>
      </c>
      <c r="E110" s="31">
        <v>69</v>
      </c>
      <c r="F110" s="31"/>
      <c r="G110" s="32"/>
      <c r="H110" s="33">
        <v>69</v>
      </c>
      <c r="I110" s="33">
        <v>69</v>
      </c>
      <c r="J110" s="33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8">
        <f t="shared" si="16"/>
        <v>0</v>
      </c>
    </row>
    <row r="111" spans="1:748" s="5" customFormat="1" ht="14.45" customHeight="1">
      <c r="A111" s="29" t="s">
        <v>127</v>
      </c>
      <c r="B111" s="30"/>
      <c r="C111" s="30" t="s">
        <v>20</v>
      </c>
      <c r="D111" s="30" t="s">
        <v>17</v>
      </c>
      <c r="E111" s="31">
        <v>280</v>
      </c>
      <c r="F111" s="31">
        <v>0</v>
      </c>
      <c r="G111" s="32">
        <v>0</v>
      </c>
      <c r="H111" s="33">
        <v>0</v>
      </c>
      <c r="I111" s="33">
        <v>280</v>
      </c>
      <c r="J111" s="33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8">
        <f t="shared" si="16"/>
        <v>0</v>
      </c>
    </row>
    <row r="112" spans="1:748" s="5" customFormat="1" ht="14.45" customHeight="1">
      <c r="A112" s="29" t="s">
        <v>128</v>
      </c>
      <c r="B112" s="30"/>
      <c r="C112" s="30" t="s">
        <v>20</v>
      </c>
      <c r="D112" s="30" t="s">
        <v>17</v>
      </c>
      <c r="E112" s="31">
        <v>123</v>
      </c>
      <c r="F112" s="31">
        <v>0</v>
      </c>
      <c r="G112" s="32">
        <v>0</v>
      </c>
      <c r="H112" s="33">
        <v>0</v>
      </c>
      <c r="I112" s="33">
        <v>123</v>
      </c>
      <c r="J112" s="33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8">
        <f t="shared" si="16"/>
        <v>0</v>
      </c>
    </row>
    <row r="113" spans="1:16" s="5" customFormat="1">
      <c r="A113" s="29" t="s">
        <v>129</v>
      </c>
      <c r="B113" s="30"/>
      <c r="C113" s="30" t="s">
        <v>20</v>
      </c>
      <c r="D113" s="30" t="s">
        <v>17</v>
      </c>
      <c r="E113" s="31">
        <v>121</v>
      </c>
      <c r="F113" s="31">
        <v>0</v>
      </c>
      <c r="G113" s="32">
        <v>0</v>
      </c>
      <c r="H113" s="33">
        <v>0</v>
      </c>
      <c r="I113" s="33">
        <v>121</v>
      </c>
      <c r="J113" s="33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8">
        <f t="shared" si="16"/>
        <v>0</v>
      </c>
    </row>
    <row r="114" spans="1:16" s="5" customFormat="1">
      <c r="A114" s="29" t="s">
        <v>130</v>
      </c>
      <c r="B114" s="30"/>
      <c r="C114" s="30" t="s">
        <v>20</v>
      </c>
      <c r="D114" s="30" t="s">
        <v>17</v>
      </c>
      <c r="E114" s="31">
        <v>77</v>
      </c>
      <c r="F114" s="31">
        <v>0</v>
      </c>
      <c r="G114" s="32">
        <v>0</v>
      </c>
      <c r="H114" s="33">
        <v>0</v>
      </c>
      <c r="I114" s="33">
        <v>77</v>
      </c>
      <c r="J114" s="33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8">
        <f t="shared" si="16"/>
        <v>0</v>
      </c>
    </row>
    <row r="115" spans="1:16" ht="15.75" thickBot="1">
      <c r="A115" s="51" t="s">
        <v>13</v>
      </c>
      <c r="B115" s="51" t="s">
        <v>13</v>
      </c>
      <c r="C115" s="52" t="s">
        <v>13</v>
      </c>
      <c r="D115" s="52" t="s">
        <v>13</v>
      </c>
      <c r="E115" s="52" t="s">
        <v>13</v>
      </c>
      <c r="F115" s="30" t="s">
        <v>13</v>
      </c>
      <c r="K115" s="26"/>
      <c r="L115" s="26"/>
      <c r="M115" s="26"/>
      <c r="N115" s="26"/>
      <c r="O115" s="26"/>
      <c r="P115" s="27"/>
    </row>
    <row r="116" spans="1:16" ht="15.75" thickBot="1">
      <c r="A116" s="20" t="s">
        <v>131</v>
      </c>
      <c r="B116" s="21"/>
      <c r="C116" s="21"/>
      <c r="D116" s="21"/>
      <c r="E116" s="23">
        <f t="shared" ref="E116:O116" si="17">SUM(E118:E129)</f>
        <v>17916.504208385999</v>
      </c>
      <c r="F116" s="23">
        <f t="shared" si="17"/>
        <v>1062</v>
      </c>
      <c r="G116" s="23">
        <f t="shared" si="17"/>
        <v>1030</v>
      </c>
      <c r="H116" s="23">
        <f t="shared" si="17"/>
        <v>1600</v>
      </c>
      <c r="I116" s="23">
        <f t="shared" si="17"/>
        <v>2733</v>
      </c>
      <c r="J116" s="23">
        <f t="shared" si="17"/>
        <v>2750</v>
      </c>
      <c r="K116" s="23">
        <f t="shared" si="17"/>
        <v>331</v>
      </c>
      <c r="L116" s="23">
        <f t="shared" si="17"/>
        <v>110</v>
      </c>
      <c r="M116" s="23">
        <f t="shared" si="17"/>
        <v>342</v>
      </c>
      <c r="N116" s="23">
        <f t="shared" si="17"/>
        <v>237</v>
      </c>
      <c r="O116" s="23">
        <f t="shared" si="17"/>
        <v>127</v>
      </c>
      <c r="P116" s="23">
        <f>SUM(K116:O116)</f>
        <v>1147</v>
      </c>
    </row>
    <row r="117" spans="1:16">
      <c r="A117" s="51" t="s">
        <v>13</v>
      </c>
      <c r="B117" s="51" t="s">
        <v>13</v>
      </c>
      <c r="C117" s="52" t="s">
        <v>13</v>
      </c>
      <c r="D117" s="52" t="s">
        <v>13</v>
      </c>
      <c r="E117" s="52" t="s">
        <v>13</v>
      </c>
      <c r="F117" s="53" t="s">
        <v>13</v>
      </c>
      <c r="G117" s="61" t="s">
        <v>13</v>
      </c>
      <c r="K117" s="26"/>
      <c r="L117" s="26"/>
      <c r="M117" s="26"/>
      <c r="N117" s="26"/>
      <c r="O117" s="26"/>
      <c r="P117" s="27"/>
    </row>
    <row r="118" spans="1:16" s="5" customFormat="1">
      <c r="A118" s="29" t="s">
        <v>132</v>
      </c>
      <c r="B118" s="29"/>
      <c r="C118" s="30" t="s">
        <v>30</v>
      </c>
      <c r="D118" s="30" t="s">
        <v>17</v>
      </c>
      <c r="E118" s="31">
        <v>597</v>
      </c>
      <c r="F118" s="30">
        <v>0</v>
      </c>
      <c r="G118" s="33">
        <v>0</v>
      </c>
      <c r="H118" s="33">
        <v>0</v>
      </c>
      <c r="I118" s="33">
        <v>500</v>
      </c>
      <c r="J118" s="33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f>SUM(K118:O118)</f>
        <v>0</v>
      </c>
    </row>
    <row r="119" spans="1:16">
      <c r="A119" s="29" t="s">
        <v>133</v>
      </c>
      <c r="B119" s="29"/>
      <c r="C119" s="30" t="s">
        <v>30</v>
      </c>
      <c r="D119" s="30" t="s">
        <v>23</v>
      </c>
      <c r="E119" s="31">
        <v>2544</v>
      </c>
      <c r="F119" s="31">
        <v>551</v>
      </c>
      <c r="G119" s="32">
        <v>400</v>
      </c>
      <c r="H119" s="85">
        <v>500</v>
      </c>
      <c r="I119" s="85">
        <v>500</v>
      </c>
      <c r="J119" s="85">
        <v>600</v>
      </c>
      <c r="K119" s="34">
        <v>0</v>
      </c>
      <c r="L119" s="34">
        <v>61</v>
      </c>
      <c r="M119" s="34">
        <v>0</v>
      </c>
      <c r="N119" s="34">
        <v>115</v>
      </c>
      <c r="O119" s="34">
        <v>0</v>
      </c>
      <c r="P119" s="34">
        <f>SUM(K119:O119)</f>
        <v>176</v>
      </c>
    </row>
    <row r="120" spans="1:16">
      <c r="A120" s="29" t="s">
        <v>134</v>
      </c>
      <c r="B120" s="29"/>
      <c r="C120" s="30" t="s">
        <v>30</v>
      </c>
      <c r="D120" s="30" t="s">
        <v>23</v>
      </c>
      <c r="E120" s="31">
        <v>1850.5849583859999</v>
      </c>
      <c r="F120" s="31">
        <v>80</v>
      </c>
      <c r="G120" s="32">
        <v>50</v>
      </c>
      <c r="H120" s="85">
        <v>100</v>
      </c>
      <c r="I120" s="85">
        <v>100</v>
      </c>
      <c r="J120" s="85">
        <v>100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f t="shared" ref="P120:P123" si="18">SUM(K120:O120)</f>
        <v>0</v>
      </c>
    </row>
    <row r="121" spans="1:16">
      <c r="A121" s="29" t="s">
        <v>134</v>
      </c>
      <c r="B121" s="29"/>
      <c r="C121" s="30" t="s">
        <v>30</v>
      </c>
      <c r="D121" s="30" t="s">
        <v>17</v>
      </c>
      <c r="E121" s="31">
        <f>618+(9.25*177.721)</f>
        <v>2261.9192499999999</v>
      </c>
      <c r="F121" s="30">
        <v>50</v>
      </c>
      <c r="G121" s="33">
        <v>50</v>
      </c>
      <c r="H121" s="85">
        <v>200</v>
      </c>
      <c r="I121" s="85">
        <v>200</v>
      </c>
      <c r="J121" s="85">
        <v>300</v>
      </c>
      <c r="K121" s="34">
        <v>73</v>
      </c>
      <c r="L121" s="34">
        <v>36</v>
      </c>
      <c r="M121" s="34">
        <v>163</v>
      </c>
      <c r="N121" s="34">
        <v>21</v>
      </c>
      <c r="O121" s="34">
        <v>50</v>
      </c>
      <c r="P121" s="34">
        <f t="shared" si="18"/>
        <v>343</v>
      </c>
    </row>
    <row r="122" spans="1:16">
      <c r="A122" s="29" t="s">
        <v>135</v>
      </c>
      <c r="B122" s="29"/>
      <c r="C122" s="30" t="s">
        <v>32</v>
      </c>
      <c r="D122" s="30" t="s">
        <v>23</v>
      </c>
      <c r="E122" s="31">
        <v>1781</v>
      </c>
      <c r="F122" s="31">
        <v>200</v>
      </c>
      <c r="G122" s="32">
        <f>50+200</f>
        <v>250</v>
      </c>
      <c r="H122" s="85">
        <v>350</v>
      </c>
      <c r="I122" s="85">
        <v>350</v>
      </c>
      <c r="J122" s="85">
        <v>800</v>
      </c>
      <c r="K122" s="34">
        <v>138</v>
      </c>
      <c r="L122" s="34">
        <v>13</v>
      </c>
      <c r="M122" s="34">
        <v>103</v>
      </c>
      <c r="N122" s="34">
        <v>25</v>
      </c>
      <c r="O122" s="34">
        <v>77</v>
      </c>
      <c r="P122" s="34">
        <f t="shared" si="18"/>
        <v>356</v>
      </c>
    </row>
    <row r="123" spans="1:16">
      <c r="A123" s="29" t="s">
        <v>136</v>
      </c>
      <c r="B123" s="30"/>
      <c r="C123" s="30" t="s">
        <v>137</v>
      </c>
      <c r="D123" s="30" t="s">
        <v>17</v>
      </c>
      <c r="E123" s="31">
        <v>3481</v>
      </c>
      <c r="F123" s="30">
        <v>50</v>
      </c>
      <c r="G123" s="33">
        <v>50</v>
      </c>
      <c r="H123" s="85">
        <v>100</v>
      </c>
      <c r="I123" s="85">
        <v>100</v>
      </c>
      <c r="J123" s="85">
        <v>50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f t="shared" si="18"/>
        <v>0</v>
      </c>
    </row>
    <row r="124" spans="1:16" s="45" customFormat="1">
      <c r="A124" s="40" t="s">
        <v>138</v>
      </c>
      <c r="B124" s="41"/>
      <c r="C124" s="41" t="s">
        <v>30</v>
      </c>
      <c r="D124" s="41" t="s">
        <v>17</v>
      </c>
      <c r="E124" s="42">
        <v>151</v>
      </c>
      <c r="F124" s="41"/>
      <c r="G124" s="43"/>
      <c r="H124" s="43"/>
      <c r="I124" s="43">
        <v>0</v>
      </c>
      <c r="J124" s="43">
        <v>50</v>
      </c>
      <c r="K124" s="44">
        <v>120</v>
      </c>
      <c r="L124" s="44">
        <v>0</v>
      </c>
      <c r="M124" s="44">
        <v>76</v>
      </c>
      <c r="N124" s="44">
        <v>76</v>
      </c>
      <c r="O124" s="44">
        <v>0</v>
      </c>
      <c r="P124" s="44">
        <f>SUM(K124:O124)</f>
        <v>272</v>
      </c>
    </row>
    <row r="125" spans="1:16" s="45" customFormat="1">
      <c r="A125" s="40" t="s">
        <v>139</v>
      </c>
      <c r="B125" s="41"/>
      <c r="C125" s="41" t="s">
        <v>71</v>
      </c>
      <c r="D125" s="41" t="s">
        <v>17</v>
      </c>
      <c r="E125" s="42">
        <f>10*200</f>
        <v>2000</v>
      </c>
      <c r="F125" s="41"/>
      <c r="G125" s="43"/>
      <c r="H125" s="43"/>
      <c r="I125" s="43">
        <v>0</v>
      </c>
      <c r="J125" s="43">
        <v>250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f>SUM(K125:O125)</f>
        <v>0</v>
      </c>
    </row>
    <row r="126" spans="1:16" s="5" customFormat="1">
      <c r="A126" s="29" t="s">
        <v>140</v>
      </c>
      <c r="B126" s="29"/>
      <c r="C126" s="30" t="s">
        <v>20</v>
      </c>
      <c r="D126" s="30" t="s">
        <v>17</v>
      </c>
      <c r="E126" s="31">
        <v>393</v>
      </c>
      <c r="F126" s="30">
        <v>0</v>
      </c>
      <c r="G126" s="33">
        <v>0</v>
      </c>
      <c r="H126" s="33">
        <v>0</v>
      </c>
      <c r="I126" s="33">
        <v>393</v>
      </c>
      <c r="J126" s="33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f>SUM(K126:O126)</f>
        <v>0</v>
      </c>
    </row>
    <row r="127" spans="1:16" s="5" customFormat="1">
      <c r="A127" s="29" t="s">
        <v>141</v>
      </c>
      <c r="B127" s="29"/>
      <c r="C127" s="30" t="s">
        <v>20</v>
      </c>
      <c r="D127" s="30" t="s">
        <v>17</v>
      </c>
      <c r="E127" s="31">
        <v>77</v>
      </c>
      <c r="F127" s="30">
        <v>0</v>
      </c>
      <c r="G127" s="33">
        <v>0</v>
      </c>
      <c r="H127" s="33">
        <v>0</v>
      </c>
      <c r="I127" s="33">
        <v>77</v>
      </c>
      <c r="J127" s="33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f t="shared" ref="P127:P129" si="19">SUM(K127:O127)</f>
        <v>0</v>
      </c>
    </row>
    <row r="128" spans="1:16" s="5" customFormat="1">
      <c r="A128" s="29" t="s">
        <v>142</v>
      </c>
      <c r="B128" s="30"/>
      <c r="C128" s="30" t="s">
        <v>20</v>
      </c>
      <c r="D128" s="30" t="s">
        <v>17</v>
      </c>
      <c r="E128" s="31">
        <v>163</v>
      </c>
      <c r="F128" s="30">
        <v>0</v>
      </c>
      <c r="G128" s="33">
        <v>0</v>
      </c>
      <c r="H128" s="33">
        <v>0</v>
      </c>
      <c r="I128" s="33">
        <v>163</v>
      </c>
      <c r="J128" s="33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f t="shared" si="19"/>
        <v>0</v>
      </c>
    </row>
    <row r="129" spans="1:16">
      <c r="A129" s="29" t="s">
        <v>143</v>
      </c>
      <c r="B129" s="30"/>
      <c r="C129" s="30" t="s">
        <v>30</v>
      </c>
      <c r="D129" s="30" t="s">
        <v>23</v>
      </c>
      <c r="E129" s="31">
        <v>2617</v>
      </c>
      <c r="F129" s="31">
        <v>131</v>
      </c>
      <c r="G129" s="32">
        <v>230</v>
      </c>
      <c r="H129" s="86">
        <v>350</v>
      </c>
      <c r="I129" s="86">
        <v>350</v>
      </c>
      <c r="J129" s="86">
        <v>600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f t="shared" si="19"/>
        <v>0</v>
      </c>
    </row>
    <row r="130" spans="1:16" ht="15.75" thickBot="1">
      <c r="A130" s="51" t="s">
        <v>13</v>
      </c>
      <c r="B130" s="51" t="s">
        <v>13</v>
      </c>
      <c r="C130" s="52" t="s">
        <v>13</v>
      </c>
      <c r="D130" s="52" t="s">
        <v>13</v>
      </c>
      <c r="E130" s="52" t="s">
        <v>13</v>
      </c>
      <c r="F130" s="30" t="s">
        <v>13</v>
      </c>
      <c r="K130" s="26"/>
      <c r="L130" s="26"/>
      <c r="M130" s="26"/>
      <c r="N130" s="26"/>
      <c r="O130" s="26"/>
      <c r="P130" s="27"/>
    </row>
    <row r="131" spans="1:16" ht="15.75" thickBot="1">
      <c r="A131" s="20" t="s">
        <v>144</v>
      </c>
      <c r="B131" s="21"/>
      <c r="C131" s="20"/>
      <c r="D131" s="21"/>
      <c r="E131" s="23">
        <f>SUM(E134:E163)</f>
        <v>28346.046999999999</v>
      </c>
      <c r="F131" s="23">
        <f t="shared" ref="F131:O131" si="20">SUM(F133:F163)</f>
        <v>2254</v>
      </c>
      <c r="G131" s="23">
        <f t="shared" si="20"/>
        <v>1854</v>
      </c>
      <c r="H131" s="23">
        <f t="shared" si="20"/>
        <v>3971</v>
      </c>
      <c r="I131" s="23">
        <f t="shared" si="20"/>
        <v>5000</v>
      </c>
      <c r="J131" s="23">
        <f t="shared" si="20"/>
        <v>4503</v>
      </c>
      <c r="K131" s="23">
        <f t="shared" si="20"/>
        <v>1</v>
      </c>
      <c r="L131" s="23">
        <f t="shared" si="20"/>
        <v>0</v>
      </c>
      <c r="M131" s="23">
        <f t="shared" si="20"/>
        <v>387</v>
      </c>
      <c r="N131" s="23">
        <f t="shared" si="20"/>
        <v>122</v>
      </c>
      <c r="O131" s="23">
        <f t="shared" si="20"/>
        <v>80</v>
      </c>
      <c r="P131" s="23">
        <f>SUM(K131:O131)</f>
        <v>590</v>
      </c>
    </row>
    <row r="132" spans="1:16">
      <c r="A132" s="51" t="s">
        <v>13</v>
      </c>
      <c r="B132" s="51" t="s">
        <v>13</v>
      </c>
      <c r="C132" s="52" t="s">
        <v>13</v>
      </c>
      <c r="D132" s="52" t="s">
        <v>13</v>
      </c>
      <c r="E132" s="52" t="s">
        <v>13</v>
      </c>
      <c r="F132" s="53" t="s">
        <v>13</v>
      </c>
      <c r="G132" s="61" t="s">
        <v>13</v>
      </c>
      <c r="K132" s="26"/>
      <c r="L132" s="26"/>
      <c r="M132" s="26"/>
      <c r="N132" s="26"/>
      <c r="O132" s="26"/>
      <c r="P132" s="27"/>
    </row>
    <row r="133" spans="1:16">
      <c r="A133" s="87" t="s">
        <v>145</v>
      </c>
      <c r="B133" s="88"/>
      <c r="C133" s="89" t="s">
        <v>30</v>
      </c>
      <c r="D133" s="71" t="s">
        <v>23</v>
      </c>
      <c r="E133" s="90">
        <v>889</v>
      </c>
      <c r="F133" s="90">
        <v>0</v>
      </c>
      <c r="G133" s="90">
        <v>450</v>
      </c>
      <c r="H133" s="91">
        <v>240</v>
      </c>
      <c r="I133" s="91">
        <v>240</v>
      </c>
      <c r="J133" s="91">
        <v>300</v>
      </c>
      <c r="K133" s="38">
        <v>0</v>
      </c>
      <c r="L133" s="38">
        <v>0</v>
      </c>
      <c r="M133" s="38">
        <v>93</v>
      </c>
      <c r="N133" s="38">
        <v>0</v>
      </c>
      <c r="O133" s="38">
        <v>0</v>
      </c>
      <c r="P133" s="38">
        <f>SUM(K133:O133)</f>
        <v>93</v>
      </c>
    </row>
    <row r="134" spans="1:16">
      <c r="A134" s="92" t="s">
        <v>146</v>
      </c>
      <c r="B134" s="92"/>
      <c r="C134" s="71" t="s">
        <v>30</v>
      </c>
      <c r="D134" s="71" t="s">
        <v>23</v>
      </c>
      <c r="E134" s="72">
        <v>194</v>
      </c>
      <c r="F134" s="72">
        <v>194</v>
      </c>
      <c r="G134" s="73">
        <v>194</v>
      </c>
      <c r="H134" s="91">
        <v>2</v>
      </c>
      <c r="I134" s="91">
        <v>149</v>
      </c>
      <c r="J134" s="91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f>SUM(K134:O134)</f>
        <v>0</v>
      </c>
    </row>
    <row r="135" spans="1:16">
      <c r="A135" s="92" t="s">
        <v>146</v>
      </c>
      <c r="B135" s="92"/>
      <c r="C135" s="71" t="s">
        <v>30</v>
      </c>
      <c r="D135" s="71" t="s">
        <v>17</v>
      </c>
      <c r="E135" s="72">
        <v>883</v>
      </c>
      <c r="F135" s="71">
        <v>100</v>
      </c>
      <c r="G135" s="91">
        <v>100</v>
      </c>
      <c r="H135" s="91">
        <v>300</v>
      </c>
      <c r="I135" s="91">
        <v>300</v>
      </c>
      <c r="J135" s="91">
        <v>0</v>
      </c>
      <c r="K135" s="34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f t="shared" ref="P135:P162" si="21">SUM(K135:O135)</f>
        <v>0</v>
      </c>
    </row>
    <row r="136" spans="1:16">
      <c r="A136" s="92" t="s">
        <v>147</v>
      </c>
      <c r="B136" s="92"/>
      <c r="C136" s="71" t="s">
        <v>30</v>
      </c>
      <c r="D136" s="71" t="s">
        <v>23</v>
      </c>
      <c r="E136" s="72">
        <v>2544</v>
      </c>
      <c r="F136" s="72">
        <v>350</v>
      </c>
      <c r="G136" s="73">
        <v>350</v>
      </c>
      <c r="H136" s="91">
        <v>900</v>
      </c>
      <c r="I136" s="91">
        <v>900</v>
      </c>
      <c r="J136" s="91">
        <v>850</v>
      </c>
      <c r="K136" s="38">
        <v>0</v>
      </c>
      <c r="L136" s="38">
        <v>0</v>
      </c>
      <c r="M136" s="38">
        <v>74</v>
      </c>
      <c r="N136" s="38">
        <v>119</v>
      </c>
      <c r="O136" s="38">
        <v>0</v>
      </c>
      <c r="P136" s="38">
        <f t="shared" si="21"/>
        <v>193</v>
      </c>
    </row>
    <row r="137" spans="1:16">
      <c r="A137" s="92" t="s">
        <v>148</v>
      </c>
      <c r="B137" s="71" t="s">
        <v>64</v>
      </c>
      <c r="C137" s="71" t="s">
        <v>32</v>
      </c>
      <c r="D137" s="71" t="s">
        <v>23</v>
      </c>
      <c r="E137" s="72">
        <v>4325</v>
      </c>
      <c r="F137" s="72">
        <v>343</v>
      </c>
      <c r="G137" s="73">
        <v>143</v>
      </c>
      <c r="H137" s="91">
        <v>200</v>
      </c>
      <c r="I137" s="91">
        <v>100</v>
      </c>
      <c r="J137" s="91">
        <v>1268</v>
      </c>
      <c r="K137" s="38">
        <v>1</v>
      </c>
      <c r="L137" s="38">
        <v>0</v>
      </c>
      <c r="M137" s="38">
        <v>116</v>
      </c>
      <c r="N137" s="38">
        <v>0</v>
      </c>
      <c r="O137" s="38">
        <v>0</v>
      </c>
      <c r="P137" s="38">
        <f t="shared" si="21"/>
        <v>117</v>
      </c>
    </row>
    <row r="138" spans="1:16">
      <c r="A138" s="92" t="s">
        <v>148</v>
      </c>
      <c r="B138" s="71" t="s">
        <v>64</v>
      </c>
      <c r="C138" s="71" t="s">
        <v>35</v>
      </c>
      <c r="D138" s="71" t="s">
        <v>23</v>
      </c>
      <c r="E138" s="72">
        <v>1454</v>
      </c>
      <c r="F138" s="72">
        <v>372</v>
      </c>
      <c r="G138" s="73">
        <v>72</v>
      </c>
      <c r="H138" s="91">
        <v>200</v>
      </c>
      <c r="I138" s="91">
        <v>200</v>
      </c>
      <c r="J138" s="91">
        <v>300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f>SUM(K138:O138)</f>
        <v>0</v>
      </c>
    </row>
    <row r="139" spans="1:16">
      <c r="A139" s="92" t="s">
        <v>149</v>
      </c>
      <c r="B139" s="71"/>
      <c r="C139" s="71" t="s">
        <v>32</v>
      </c>
      <c r="D139" s="71" t="s">
        <v>23</v>
      </c>
      <c r="E139" s="72">
        <v>1030</v>
      </c>
      <c r="F139" s="72">
        <v>51</v>
      </c>
      <c r="G139" s="73">
        <v>51</v>
      </c>
      <c r="H139" s="91">
        <v>154</v>
      </c>
      <c r="I139" s="91">
        <v>50</v>
      </c>
      <c r="J139" s="91">
        <v>100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f t="shared" si="21"/>
        <v>0</v>
      </c>
    </row>
    <row r="140" spans="1:16">
      <c r="A140" s="92" t="s">
        <v>149</v>
      </c>
      <c r="B140" s="71"/>
      <c r="C140" s="71" t="s">
        <v>32</v>
      </c>
      <c r="D140" s="71" t="s">
        <v>23</v>
      </c>
      <c r="E140" s="72">
        <v>3554</v>
      </c>
      <c r="F140" s="72">
        <v>0</v>
      </c>
      <c r="G140" s="73">
        <v>50</v>
      </c>
      <c r="H140" s="91">
        <v>250</v>
      </c>
      <c r="I140" s="91">
        <v>250</v>
      </c>
      <c r="J140" s="91">
        <v>450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f t="shared" si="21"/>
        <v>0</v>
      </c>
    </row>
    <row r="141" spans="1:16">
      <c r="A141" s="92" t="s">
        <v>149</v>
      </c>
      <c r="B141" s="71"/>
      <c r="C141" s="71" t="s">
        <v>32</v>
      </c>
      <c r="D141" s="71" t="s">
        <v>17</v>
      </c>
      <c r="E141" s="72">
        <v>1244.047</v>
      </c>
      <c r="F141" s="71">
        <v>0</v>
      </c>
      <c r="G141" s="91">
        <v>0</v>
      </c>
      <c r="H141" s="91">
        <v>400</v>
      </c>
      <c r="I141" s="91">
        <v>400</v>
      </c>
      <c r="J141" s="91">
        <v>235</v>
      </c>
      <c r="K141" s="34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f t="shared" si="21"/>
        <v>0</v>
      </c>
    </row>
    <row r="142" spans="1:16">
      <c r="A142" s="92" t="s">
        <v>148</v>
      </c>
      <c r="B142" s="71" t="s">
        <v>64</v>
      </c>
      <c r="C142" s="71" t="s">
        <v>32</v>
      </c>
      <c r="D142" s="71" t="s">
        <v>23</v>
      </c>
      <c r="E142" s="72">
        <v>5484</v>
      </c>
      <c r="F142" s="72">
        <v>444</v>
      </c>
      <c r="G142" s="73">
        <v>144</v>
      </c>
      <c r="H142" s="91">
        <v>200</v>
      </c>
      <c r="I142" s="91">
        <v>100</v>
      </c>
      <c r="J142" s="91">
        <v>500</v>
      </c>
      <c r="K142" s="38">
        <v>0</v>
      </c>
      <c r="L142" s="38">
        <v>0</v>
      </c>
      <c r="M142" s="38">
        <v>104</v>
      </c>
      <c r="N142" s="38">
        <v>3</v>
      </c>
      <c r="O142" s="38">
        <v>80</v>
      </c>
      <c r="P142" s="38">
        <f t="shared" si="21"/>
        <v>187</v>
      </c>
    </row>
    <row r="143" spans="1:16">
      <c r="A143" s="92" t="s">
        <v>148</v>
      </c>
      <c r="B143" s="71" t="s">
        <v>64</v>
      </c>
      <c r="C143" s="71" t="s">
        <v>32</v>
      </c>
      <c r="D143" s="71" t="s">
        <v>23</v>
      </c>
      <c r="E143" s="72">
        <v>738</v>
      </c>
      <c r="F143" s="72">
        <v>50</v>
      </c>
      <c r="G143" s="73">
        <v>50</v>
      </c>
      <c r="H143" s="91">
        <v>151</v>
      </c>
      <c r="I143" s="91">
        <v>151</v>
      </c>
      <c r="J143" s="91">
        <v>200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f t="shared" si="21"/>
        <v>0</v>
      </c>
    </row>
    <row r="144" spans="1:16">
      <c r="A144" s="92" t="s">
        <v>150</v>
      </c>
      <c r="B144" s="71"/>
      <c r="C144" s="71" t="s">
        <v>32</v>
      </c>
      <c r="D144" s="71" t="s">
        <v>17</v>
      </c>
      <c r="E144" s="72">
        <v>65</v>
      </c>
      <c r="F144" s="72">
        <v>0</v>
      </c>
      <c r="G144" s="73">
        <v>0</v>
      </c>
      <c r="H144" s="91">
        <v>65</v>
      </c>
      <c r="I144" s="91">
        <v>65</v>
      </c>
      <c r="J144" s="91">
        <v>0</v>
      </c>
      <c r="K144" s="34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f t="shared" si="21"/>
        <v>0</v>
      </c>
    </row>
    <row r="145" spans="1:16" s="5" customFormat="1">
      <c r="A145" s="92" t="s">
        <v>151</v>
      </c>
      <c r="B145" s="71"/>
      <c r="C145" s="71" t="s">
        <v>20</v>
      </c>
      <c r="D145" s="71" t="s">
        <v>17</v>
      </c>
      <c r="E145" s="72">
        <v>215</v>
      </c>
      <c r="F145" s="72">
        <v>0</v>
      </c>
      <c r="G145" s="73">
        <v>0</v>
      </c>
      <c r="H145" s="91">
        <v>0</v>
      </c>
      <c r="I145" s="91">
        <v>215</v>
      </c>
      <c r="J145" s="91">
        <v>0</v>
      </c>
      <c r="K145" s="34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f t="shared" si="21"/>
        <v>0</v>
      </c>
    </row>
    <row r="146" spans="1:16" s="5" customFormat="1">
      <c r="A146" s="92" t="s">
        <v>152</v>
      </c>
      <c r="B146" s="71"/>
      <c r="C146" s="71" t="s">
        <v>20</v>
      </c>
      <c r="D146" s="71" t="s">
        <v>17</v>
      </c>
      <c r="E146" s="72">
        <v>226</v>
      </c>
      <c r="F146" s="72">
        <v>0</v>
      </c>
      <c r="G146" s="73">
        <v>0</v>
      </c>
      <c r="H146" s="91">
        <v>0</v>
      </c>
      <c r="I146" s="91">
        <v>226</v>
      </c>
      <c r="J146" s="91">
        <v>0</v>
      </c>
      <c r="K146" s="34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f t="shared" si="21"/>
        <v>0</v>
      </c>
    </row>
    <row r="147" spans="1:16" s="5" customFormat="1">
      <c r="A147" s="92" t="s">
        <v>153</v>
      </c>
      <c r="B147" s="71"/>
      <c r="C147" s="71" t="s">
        <v>20</v>
      </c>
      <c r="D147" s="71" t="s">
        <v>17</v>
      </c>
      <c r="E147" s="72">
        <v>60</v>
      </c>
      <c r="F147" s="72">
        <v>0</v>
      </c>
      <c r="G147" s="73">
        <v>0</v>
      </c>
      <c r="H147" s="91">
        <v>0</v>
      </c>
      <c r="I147" s="91">
        <v>60</v>
      </c>
      <c r="J147" s="91">
        <v>0</v>
      </c>
      <c r="K147" s="34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f t="shared" si="21"/>
        <v>0</v>
      </c>
    </row>
    <row r="148" spans="1:16">
      <c r="A148" s="92" t="s">
        <v>154</v>
      </c>
      <c r="B148" s="92"/>
      <c r="C148" s="71" t="s">
        <v>32</v>
      </c>
      <c r="D148" s="71" t="s">
        <v>23</v>
      </c>
      <c r="E148" s="72">
        <v>807</v>
      </c>
      <c r="F148" s="72">
        <v>150</v>
      </c>
      <c r="G148" s="73">
        <v>50</v>
      </c>
      <c r="H148" s="91">
        <v>100</v>
      </c>
      <c r="I148" s="91">
        <v>100</v>
      </c>
      <c r="J148" s="91">
        <v>200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f t="shared" si="21"/>
        <v>0</v>
      </c>
    </row>
    <row r="149" spans="1:16">
      <c r="A149" s="92" t="s">
        <v>155</v>
      </c>
      <c r="B149" s="92"/>
      <c r="C149" s="71" t="s">
        <v>156</v>
      </c>
      <c r="D149" s="71" t="s">
        <v>17</v>
      </c>
      <c r="E149" s="72">
        <v>622</v>
      </c>
      <c r="F149" s="71">
        <v>100</v>
      </c>
      <c r="G149" s="71">
        <v>100</v>
      </c>
      <c r="H149" s="91">
        <v>100</v>
      </c>
      <c r="I149" s="91">
        <v>100</v>
      </c>
      <c r="J149" s="91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f t="shared" si="21"/>
        <v>0</v>
      </c>
    </row>
    <row r="150" spans="1:16">
      <c r="A150" s="92" t="s">
        <v>157</v>
      </c>
      <c r="B150" s="92"/>
      <c r="C150" s="71" t="s">
        <v>137</v>
      </c>
      <c r="D150" s="71" t="s">
        <v>17</v>
      </c>
      <c r="E150" s="72">
        <v>2451</v>
      </c>
      <c r="F150" s="71">
        <v>100</v>
      </c>
      <c r="G150" s="71">
        <v>100</v>
      </c>
      <c r="H150" s="91">
        <v>100</v>
      </c>
      <c r="I150" s="91">
        <v>100</v>
      </c>
      <c r="J150" s="91">
        <v>100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f t="shared" si="21"/>
        <v>0</v>
      </c>
    </row>
    <row r="151" spans="1:16">
      <c r="A151" s="92" t="s">
        <v>158</v>
      </c>
      <c r="B151" s="92"/>
      <c r="C151" s="71" t="s">
        <v>50</v>
      </c>
      <c r="D151" s="71" t="s">
        <v>17</v>
      </c>
      <c r="E151" s="72">
        <v>390</v>
      </c>
      <c r="F151" s="71">
        <v>0</v>
      </c>
      <c r="G151" s="71">
        <v>0</v>
      </c>
      <c r="H151" s="91">
        <v>390</v>
      </c>
      <c r="I151" s="91">
        <v>390</v>
      </c>
      <c r="J151" s="91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f t="shared" si="21"/>
        <v>0</v>
      </c>
    </row>
    <row r="152" spans="1:16">
      <c r="A152" s="93" t="s">
        <v>159</v>
      </c>
      <c r="B152" s="71"/>
      <c r="C152" s="71" t="s">
        <v>50</v>
      </c>
      <c r="D152" s="71" t="s">
        <v>17</v>
      </c>
      <c r="E152" s="72">
        <v>172</v>
      </c>
      <c r="F152" s="71">
        <v>0</v>
      </c>
      <c r="G152" s="71">
        <v>0</v>
      </c>
      <c r="H152" s="91">
        <v>172</v>
      </c>
      <c r="I152" s="91">
        <v>172</v>
      </c>
      <c r="J152" s="91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f t="shared" si="21"/>
        <v>0</v>
      </c>
    </row>
    <row r="153" spans="1:16">
      <c r="A153" s="93" t="s">
        <v>160</v>
      </c>
      <c r="B153" s="92"/>
      <c r="C153" s="71" t="s">
        <v>50</v>
      </c>
      <c r="D153" s="71" t="s">
        <v>17</v>
      </c>
      <c r="E153" s="72">
        <v>47</v>
      </c>
      <c r="F153" s="71">
        <v>0</v>
      </c>
      <c r="G153" s="71">
        <v>0</v>
      </c>
      <c r="H153" s="91">
        <v>47</v>
      </c>
      <c r="I153" s="91">
        <v>47</v>
      </c>
      <c r="J153" s="91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f t="shared" si="21"/>
        <v>0</v>
      </c>
    </row>
    <row r="154" spans="1:16">
      <c r="A154" s="93" t="s">
        <v>161</v>
      </c>
      <c r="B154" s="92"/>
      <c r="C154" s="71" t="s">
        <v>162</v>
      </c>
      <c r="D154" s="71" t="s">
        <v>17</v>
      </c>
      <c r="E154" s="72">
        <v>71</v>
      </c>
      <c r="F154" s="71">
        <v>0</v>
      </c>
      <c r="G154" s="71">
        <v>0</v>
      </c>
      <c r="H154" s="91">
        <v>0</v>
      </c>
      <c r="I154" s="91">
        <v>117</v>
      </c>
      <c r="J154" s="91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f t="shared" si="21"/>
        <v>0</v>
      </c>
    </row>
    <row r="155" spans="1:16">
      <c r="A155" s="93" t="s">
        <v>163</v>
      </c>
      <c r="B155" s="92"/>
      <c r="C155" s="71" t="s">
        <v>162</v>
      </c>
      <c r="D155" s="71" t="s">
        <v>17</v>
      </c>
      <c r="E155" s="72">
        <v>100</v>
      </c>
      <c r="F155" s="71">
        <v>0</v>
      </c>
      <c r="G155" s="71">
        <v>0</v>
      </c>
      <c r="H155" s="91">
        <v>0</v>
      </c>
      <c r="I155" s="91">
        <v>24</v>
      </c>
      <c r="J155" s="91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f t="shared" si="21"/>
        <v>0</v>
      </c>
    </row>
    <row r="156" spans="1:16" s="76" customFormat="1">
      <c r="A156" s="92" t="s">
        <v>164</v>
      </c>
      <c r="B156" s="71" t="s">
        <v>165</v>
      </c>
      <c r="C156" s="71" t="s">
        <v>166</v>
      </c>
      <c r="D156" s="71" t="s">
        <v>17</v>
      </c>
      <c r="E156" s="71">
        <v>355</v>
      </c>
      <c r="F156" s="71">
        <v>0</v>
      </c>
      <c r="G156" s="71">
        <v>0</v>
      </c>
      <c r="H156" s="71">
        <v>0</v>
      </c>
      <c r="I156" s="71">
        <v>0</v>
      </c>
      <c r="J156" s="91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f t="shared" si="21"/>
        <v>0</v>
      </c>
    </row>
    <row r="157" spans="1:16" s="76" customFormat="1">
      <c r="A157" s="92" t="s">
        <v>167</v>
      </c>
      <c r="B157" s="71" t="s">
        <v>165</v>
      </c>
      <c r="C157" s="71" t="s">
        <v>166</v>
      </c>
      <c r="D157" s="71" t="s">
        <v>17</v>
      </c>
      <c r="E157" s="72">
        <v>355</v>
      </c>
      <c r="F157" s="71">
        <v>0</v>
      </c>
      <c r="G157" s="71">
        <v>0</v>
      </c>
      <c r="H157" s="71">
        <v>0</v>
      </c>
      <c r="I157" s="71">
        <v>0</v>
      </c>
      <c r="J157" s="91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f t="shared" si="21"/>
        <v>0</v>
      </c>
    </row>
    <row r="158" spans="1:16" s="76" customFormat="1">
      <c r="A158" s="92" t="s">
        <v>168</v>
      </c>
      <c r="B158" s="71" t="s">
        <v>165</v>
      </c>
      <c r="C158" s="71" t="s">
        <v>166</v>
      </c>
      <c r="D158" s="71" t="s">
        <v>17</v>
      </c>
      <c r="E158" s="72">
        <v>178</v>
      </c>
      <c r="F158" s="71">
        <v>0</v>
      </c>
      <c r="G158" s="71">
        <v>0</v>
      </c>
      <c r="H158" s="71">
        <v>0</v>
      </c>
      <c r="I158" s="71">
        <v>0</v>
      </c>
      <c r="J158" s="91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f t="shared" si="21"/>
        <v>0</v>
      </c>
    </row>
    <row r="159" spans="1:16">
      <c r="A159" s="92" t="s">
        <v>169</v>
      </c>
      <c r="B159" s="71"/>
      <c r="C159" s="71" t="s">
        <v>162</v>
      </c>
      <c r="D159" s="71" t="s">
        <v>17</v>
      </c>
      <c r="E159" s="72">
        <v>184</v>
      </c>
      <c r="F159" s="71">
        <v>0</v>
      </c>
      <c r="G159" s="71">
        <v>0</v>
      </c>
      <c r="H159" s="91">
        <v>0</v>
      </c>
      <c r="I159" s="91">
        <v>113</v>
      </c>
      <c r="J159" s="91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f t="shared" si="21"/>
        <v>0</v>
      </c>
    </row>
    <row r="160" spans="1:16">
      <c r="A160" s="92" t="s">
        <v>170</v>
      </c>
      <c r="B160" s="71"/>
      <c r="C160" s="71" t="s">
        <v>162</v>
      </c>
      <c r="D160" s="71" t="s">
        <v>17</v>
      </c>
      <c r="E160" s="72">
        <v>81</v>
      </c>
      <c r="F160" s="71">
        <v>0</v>
      </c>
      <c r="G160" s="71">
        <v>0</v>
      </c>
      <c r="H160" s="91">
        <v>0</v>
      </c>
      <c r="I160" s="91">
        <v>17</v>
      </c>
      <c r="J160" s="91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f t="shared" si="21"/>
        <v>0</v>
      </c>
    </row>
    <row r="161" spans="1:16">
      <c r="A161" s="92" t="s">
        <v>171</v>
      </c>
      <c r="B161" s="71" t="s">
        <v>165</v>
      </c>
      <c r="C161" s="71" t="s">
        <v>162</v>
      </c>
      <c r="D161" s="71" t="s">
        <v>17</v>
      </c>
      <c r="E161" s="72">
        <v>180</v>
      </c>
      <c r="F161" s="71">
        <v>0</v>
      </c>
      <c r="G161" s="71">
        <v>0</v>
      </c>
      <c r="H161" s="91">
        <v>0</v>
      </c>
      <c r="I161" s="91">
        <v>164</v>
      </c>
      <c r="J161" s="91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f t="shared" si="21"/>
        <v>0</v>
      </c>
    </row>
    <row r="162" spans="1:16">
      <c r="A162" s="92" t="s">
        <v>172</v>
      </c>
      <c r="B162" s="71"/>
      <c r="C162" s="71" t="s">
        <v>162</v>
      </c>
      <c r="D162" s="71" t="s">
        <v>17</v>
      </c>
      <c r="E162" s="72">
        <v>309</v>
      </c>
      <c r="F162" s="71">
        <v>0</v>
      </c>
      <c r="G162" s="71">
        <v>0</v>
      </c>
      <c r="H162" s="91">
        <v>0</v>
      </c>
      <c r="I162" s="91">
        <v>250</v>
      </c>
      <c r="J162" s="91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f t="shared" si="21"/>
        <v>0</v>
      </c>
    </row>
    <row r="163" spans="1:16" s="76" customFormat="1">
      <c r="A163" s="92" t="s">
        <v>173</v>
      </c>
      <c r="B163" s="71" t="s">
        <v>165</v>
      </c>
      <c r="C163" s="71" t="s">
        <v>162</v>
      </c>
      <c r="D163" s="71" t="s">
        <v>17</v>
      </c>
      <c r="E163" s="72">
        <v>28</v>
      </c>
      <c r="F163" s="71">
        <v>0</v>
      </c>
      <c r="G163" s="71">
        <v>0</v>
      </c>
      <c r="H163" s="91">
        <v>0</v>
      </c>
      <c r="I163" s="91">
        <v>0</v>
      </c>
      <c r="J163" s="91">
        <v>0</v>
      </c>
      <c r="K163" s="74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f>SUM(K163:O163)</f>
        <v>0</v>
      </c>
    </row>
    <row r="164" spans="1:16" ht="15.75" thickBot="1">
      <c r="A164" s="51" t="s">
        <v>13</v>
      </c>
      <c r="B164" s="51" t="s">
        <v>13</v>
      </c>
      <c r="C164" s="52" t="s">
        <v>13</v>
      </c>
      <c r="D164" s="52" t="s">
        <v>13</v>
      </c>
      <c r="E164" s="52" t="s">
        <v>13</v>
      </c>
      <c r="F164" s="53" t="s">
        <v>13</v>
      </c>
      <c r="G164" s="61" t="s">
        <v>13</v>
      </c>
      <c r="K164" s="26"/>
      <c r="L164" s="26"/>
      <c r="M164" s="26"/>
      <c r="N164" s="26"/>
      <c r="O164" s="26"/>
      <c r="P164" s="27"/>
    </row>
    <row r="165" spans="1:16" ht="15.75" thickBot="1">
      <c r="A165" s="94" t="s">
        <v>174</v>
      </c>
      <c r="B165" s="95"/>
      <c r="C165" s="55"/>
      <c r="D165" s="56"/>
      <c r="E165" s="23">
        <f t="shared" ref="E165:O165" si="22">SUM(E167:E184)</f>
        <v>19476.024999999998</v>
      </c>
      <c r="F165" s="23">
        <f t="shared" si="22"/>
        <v>2774</v>
      </c>
      <c r="G165" s="23">
        <f t="shared" si="22"/>
        <v>2665</v>
      </c>
      <c r="H165" s="23">
        <f t="shared" si="22"/>
        <v>3467</v>
      </c>
      <c r="I165" s="23">
        <f t="shared" si="22"/>
        <v>3531</v>
      </c>
      <c r="J165" s="23">
        <f t="shared" si="22"/>
        <v>1889</v>
      </c>
      <c r="K165" s="23">
        <f t="shared" si="22"/>
        <v>15</v>
      </c>
      <c r="L165" s="23">
        <f t="shared" si="22"/>
        <v>12</v>
      </c>
      <c r="M165" s="23">
        <f t="shared" si="22"/>
        <v>129</v>
      </c>
      <c r="N165" s="23">
        <f t="shared" si="22"/>
        <v>116</v>
      </c>
      <c r="O165" s="23">
        <f t="shared" si="22"/>
        <v>182</v>
      </c>
      <c r="P165" s="23">
        <f>SUM(K165:O165)</f>
        <v>454</v>
      </c>
    </row>
    <row r="166" spans="1:16">
      <c r="A166" s="53" t="s">
        <v>13</v>
      </c>
      <c r="B166" s="53" t="s">
        <v>13</v>
      </c>
      <c r="C166" s="96" t="s">
        <v>13</v>
      </c>
      <c r="D166" s="96" t="s">
        <v>13</v>
      </c>
      <c r="E166" s="97" t="s">
        <v>13</v>
      </c>
      <c r="F166" s="98" t="s">
        <v>13</v>
      </c>
      <c r="K166" s="26"/>
      <c r="L166" s="26"/>
      <c r="M166" s="26"/>
      <c r="N166" s="26"/>
      <c r="O166" s="26"/>
      <c r="P166" s="27"/>
    </row>
    <row r="167" spans="1:16">
      <c r="A167" s="99" t="s">
        <v>175</v>
      </c>
      <c r="B167" s="71"/>
      <c r="C167" s="71" t="s">
        <v>50</v>
      </c>
      <c r="D167" s="71" t="s">
        <v>17</v>
      </c>
      <c r="E167" s="100">
        <v>267</v>
      </c>
      <c r="F167" s="71">
        <v>0</v>
      </c>
      <c r="G167" s="71">
        <v>0</v>
      </c>
      <c r="H167" s="91">
        <v>267</v>
      </c>
      <c r="I167" s="91">
        <v>267</v>
      </c>
      <c r="J167" s="91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8">
        <f>SUM(K167:O167)</f>
        <v>0</v>
      </c>
    </row>
    <row r="168" spans="1:16">
      <c r="A168" s="99" t="s">
        <v>176</v>
      </c>
      <c r="B168" s="71"/>
      <c r="C168" s="71" t="s">
        <v>50</v>
      </c>
      <c r="D168" s="71" t="s">
        <v>17</v>
      </c>
      <c r="E168" s="100">
        <v>29</v>
      </c>
      <c r="F168" s="71">
        <v>0</v>
      </c>
      <c r="G168" s="71">
        <v>0</v>
      </c>
      <c r="H168" s="91">
        <v>29</v>
      </c>
      <c r="I168" s="91">
        <v>29</v>
      </c>
      <c r="J168" s="91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8">
        <f>SUM(K168:O168)</f>
        <v>0</v>
      </c>
    </row>
    <row r="169" spans="1:16">
      <c r="A169" s="99" t="s">
        <v>177</v>
      </c>
      <c r="B169" s="71"/>
      <c r="C169" s="71" t="s">
        <v>50</v>
      </c>
      <c r="D169" s="71" t="s">
        <v>17</v>
      </c>
      <c r="E169" s="100">
        <v>58</v>
      </c>
      <c r="F169" s="71"/>
      <c r="G169" s="71"/>
      <c r="H169" s="91">
        <v>58</v>
      </c>
      <c r="I169" s="91">
        <v>58</v>
      </c>
      <c r="J169" s="91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8">
        <f t="shared" ref="P169:P172" si="23">SUM(K169:O169)</f>
        <v>0</v>
      </c>
    </row>
    <row r="170" spans="1:16" s="5" customFormat="1">
      <c r="A170" s="99" t="s">
        <v>178</v>
      </c>
      <c r="B170" s="71"/>
      <c r="C170" s="71" t="s">
        <v>20</v>
      </c>
      <c r="D170" s="71" t="s">
        <v>17</v>
      </c>
      <c r="E170" s="100">
        <v>157</v>
      </c>
      <c r="F170" s="71">
        <v>0</v>
      </c>
      <c r="G170" s="71">
        <v>0</v>
      </c>
      <c r="H170" s="91">
        <v>0</v>
      </c>
      <c r="I170" s="91">
        <v>157</v>
      </c>
      <c r="J170" s="91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8">
        <f t="shared" si="23"/>
        <v>0</v>
      </c>
    </row>
    <row r="171" spans="1:16" s="5" customFormat="1">
      <c r="A171" s="99" t="s">
        <v>179</v>
      </c>
      <c r="B171" s="71"/>
      <c r="C171" s="71" t="s">
        <v>42</v>
      </c>
      <c r="D171" s="71" t="s">
        <v>17</v>
      </c>
      <c r="E171" s="100">
        <v>312</v>
      </c>
      <c r="F171" s="71">
        <v>229</v>
      </c>
      <c r="G171" s="71">
        <v>229</v>
      </c>
      <c r="H171" s="91">
        <v>229</v>
      </c>
      <c r="I171" s="91">
        <v>229</v>
      </c>
      <c r="J171" s="91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8">
        <f t="shared" si="23"/>
        <v>0</v>
      </c>
    </row>
    <row r="172" spans="1:16" s="5" customFormat="1">
      <c r="A172" s="99" t="s">
        <v>180</v>
      </c>
      <c r="B172" s="71"/>
      <c r="C172" s="71" t="s">
        <v>71</v>
      </c>
      <c r="D172" s="71" t="s">
        <v>17</v>
      </c>
      <c r="E172" s="100">
        <v>105</v>
      </c>
      <c r="F172" s="71">
        <v>0</v>
      </c>
      <c r="G172" s="71">
        <v>0</v>
      </c>
      <c r="H172" s="91">
        <v>34</v>
      </c>
      <c r="I172" s="91">
        <v>34</v>
      </c>
      <c r="J172" s="91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8">
        <f t="shared" si="23"/>
        <v>0</v>
      </c>
    </row>
    <row r="173" spans="1:16" s="45" customFormat="1">
      <c r="A173" s="101" t="s">
        <v>181</v>
      </c>
      <c r="B173" s="41"/>
      <c r="C173" s="41" t="s">
        <v>71</v>
      </c>
      <c r="D173" s="41" t="s">
        <v>17</v>
      </c>
      <c r="E173" s="102">
        <f>8*200</f>
        <v>1600</v>
      </c>
      <c r="F173" s="41"/>
      <c r="G173" s="41"/>
      <c r="H173" s="43"/>
      <c r="I173" s="43">
        <v>0</v>
      </c>
      <c r="J173" s="43">
        <v>100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f>SUM(K173:O173)</f>
        <v>0</v>
      </c>
    </row>
    <row r="174" spans="1:16" s="5" customFormat="1">
      <c r="A174" s="92" t="s">
        <v>182</v>
      </c>
      <c r="B174" s="71"/>
      <c r="C174" s="71" t="s">
        <v>42</v>
      </c>
      <c r="D174" s="71" t="s">
        <v>17</v>
      </c>
      <c r="E174" s="71">
        <v>400</v>
      </c>
      <c r="F174" s="71">
        <v>200</v>
      </c>
      <c r="G174" s="71">
        <v>200</v>
      </c>
      <c r="H174" s="91">
        <v>200</v>
      </c>
      <c r="I174" s="91">
        <v>200</v>
      </c>
      <c r="J174" s="91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f>SUM(K174:O174)</f>
        <v>0</v>
      </c>
    </row>
    <row r="175" spans="1:16" s="5" customFormat="1">
      <c r="A175" s="92" t="s">
        <v>183</v>
      </c>
      <c r="B175" s="71"/>
      <c r="C175" s="71" t="s">
        <v>42</v>
      </c>
      <c r="D175" s="71" t="s">
        <v>17</v>
      </c>
      <c r="E175" s="71">
        <v>400</v>
      </c>
      <c r="F175" s="71">
        <v>200</v>
      </c>
      <c r="G175" s="71">
        <v>200</v>
      </c>
      <c r="H175" s="91">
        <v>200</v>
      </c>
      <c r="I175" s="91">
        <v>200</v>
      </c>
      <c r="J175" s="91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f t="shared" ref="P175:P182" si="24">SUM(K175:O175)</f>
        <v>0</v>
      </c>
    </row>
    <row r="176" spans="1:16" s="5" customFormat="1">
      <c r="A176" s="92" t="s">
        <v>184</v>
      </c>
      <c r="B176" s="71"/>
      <c r="C176" s="71" t="s">
        <v>42</v>
      </c>
      <c r="D176" s="71" t="s">
        <v>17</v>
      </c>
      <c r="E176" s="71">
        <v>2400</v>
      </c>
      <c r="F176" s="71">
        <v>600</v>
      </c>
      <c r="G176" s="71">
        <v>600</v>
      </c>
      <c r="H176" s="91">
        <v>600</v>
      </c>
      <c r="I176" s="91">
        <v>600</v>
      </c>
      <c r="J176" s="91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f t="shared" si="24"/>
        <v>0</v>
      </c>
    </row>
    <row r="177" spans="1:16" s="5" customFormat="1">
      <c r="A177" s="92" t="s">
        <v>185</v>
      </c>
      <c r="B177" s="71"/>
      <c r="C177" s="71" t="s">
        <v>42</v>
      </c>
      <c r="D177" s="71" t="s">
        <v>17</v>
      </c>
      <c r="E177" s="71">
        <v>1400</v>
      </c>
      <c r="F177" s="71">
        <v>400</v>
      </c>
      <c r="G177" s="71">
        <v>400</v>
      </c>
      <c r="H177" s="91">
        <v>400</v>
      </c>
      <c r="I177" s="91">
        <v>400</v>
      </c>
      <c r="J177" s="91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f t="shared" si="24"/>
        <v>0</v>
      </c>
    </row>
    <row r="178" spans="1:16">
      <c r="A178" s="92" t="s">
        <v>186</v>
      </c>
      <c r="B178" s="71" t="s">
        <v>165</v>
      </c>
      <c r="C178" s="71" t="s">
        <v>137</v>
      </c>
      <c r="D178" s="71" t="s">
        <v>17</v>
      </c>
      <c r="E178" s="71">
        <v>3598</v>
      </c>
      <c r="F178" s="71">
        <v>500</v>
      </c>
      <c r="G178" s="71">
        <v>500</v>
      </c>
      <c r="H178" s="91">
        <v>500</v>
      </c>
      <c r="I178" s="91">
        <v>500</v>
      </c>
      <c r="J178" s="91">
        <v>400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f t="shared" si="24"/>
        <v>0</v>
      </c>
    </row>
    <row r="179" spans="1:16" s="76" customFormat="1">
      <c r="A179" s="92" t="s">
        <v>187</v>
      </c>
      <c r="B179" s="103" t="s">
        <v>165</v>
      </c>
      <c r="C179" s="103" t="s">
        <v>137</v>
      </c>
      <c r="D179" s="103" t="s">
        <v>17</v>
      </c>
      <c r="E179" s="71">
        <v>480</v>
      </c>
      <c r="F179" s="71">
        <v>0</v>
      </c>
      <c r="G179" s="71">
        <v>0</v>
      </c>
      <c r="H179" s="91">
        <v>0</v>
      </c>
      <c r="I179" s="91">
        <v>0</v>
      </c>
      <c r="J179" s="91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f t="shared" si="24"/>
        <v>0</v>
      </c>
    </row>
    <row r="180" spans="1:16" s="5" customFormat="1">
      <c r="A180" s="92" t="s">
        <v>188</v>
      </c>
      <c r="B180" s="103"/>
      <c r="C180" s="103" t="s">
        <v>32</v>
      </c>
      <c r="D180" s="103" t="s">
        <v>23</v>
      </c>
      <c r="E180" s="71">
        <v>1280</v>
      </c>
      <c r="F180" s="71">
        <v>0</v>
      </c>
      <c r="G180" s="71">
        <v>0</v>
      </c>
      <c r="H180" s="91">
        <v>0</v>
      </c>
      <c r="I180" s="91">
        <v>130</v>
      </c>
      <c r="J180" s="91">
        <v>200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f t="shared" si="24"/>
        <v>0</v>
      </c>
    </row>
    <row r="181" spans="1:16" s="5" customFormat="1">
      <c r="A181" s="92" t="s">
        <v>188</v>
      </c>
      <c r="B181" s="103"/>
      <c r="C181" s="103" t="s">
        <v>32</v>
      </c>
      <c r="D181" s="103" t="s">
        <v>17</v>
      </c>
      <c r="E181" s="71">
        <v>27</v>
      </c>
      <c r="F181" s="71">
        <v>0</v>
      </c>
      <c r="G181" s="71">
        <v>0</v>
      </c>
      <c r="H181" s="91">
        <v>0</v>
      </c>
      <c r="I181" s="91">
        <v>27</v>
      </c>
      <c r="J181" s="91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f t="shared" si="24"/>
        <v>0</v>
      </c>
    </row>
    <row r="182" spans="1:16">
      <c r="A182" s="92" t="s">
        <v>189</v>
      </c>
      <c r="B182" s="71"/>
      <c r="C182" s="71" t="s">
        <v>30</v>
      </c>
      <c r="D182" s="71" t="s">
        <v>23</v>
      </c>
      <c r="E182" s="72">
        <v>2520</v>
      </c>
      <c r="F182" s="72">
        <v>645</v>
      </c>
      <c r="G182" s="71">
        <v>500</v>
      </c>
      <c r="H182" s="91">
        <v>750</v>
      </c>
      <c r="I182" s="91">
        <v>500</v>
      </c>
      <c r="J182" s="91">
        <v>600</v>
      </c>
      <c r="K182" s="34">
        <v>0</v>
      </c>
      <c r="L182" s="34">
        <v>0</v>
      </c>
      <c r="M182" s="34">
        <v>108</v>
      </c>
      <c r="N182" s="34">
        <v>83</v>
      </c>
      <c r="O182" s="34">
        <v>133</v>
      </c>
      <c r="P182" s="34">
        <f t="shared" si="24"/>
        <v>324</v>
      </c>
    </row>
    <row r="183" spans="1:16" s="45" customFormat="1">
      <c r="A183" s="40" t="s">
        <v>190</v>
      </c>
      <c r="B183" s="41"/>
      <c r="C183" s="41" t="s">
        <v>30</v>
      </c>
      <c r="D183" s="41" t="s">
        <v>23</v>
      </c>
      <c r="E183" s="42">
        <f>10*177.721</f>
        <v>1777.21</v>
      </c>
      <c r="F183" s="72"/>
      <c r="G183" s="71"/>
      <c r="H183" s="91"/>
      <c r="I183" s="43">
        <v>0</v>
      </c>
      <c r="J183" s="43">
        <v>89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f>SUM(K183:O183)</f>
        <v>0</v>
      </c>
    </row>
    <row r="184" spans="1:16">
      <c r="A184" s="92" t="s">
        <v>191</v>
      </c>
      <c r="B184" s="92"/>
      <c r="C184" s="71" t="s">
        <v>30</v>
      </c>
      <c r="D184" s="71" t="s">
        <v>23</v>
      </c>
      <c r="E184" s="72">
        <f>15*177.721</f>
        <v>2665.8150000000001</v>
      </c>
      <c r="F184" s="71">
        <v>0</v>
      </c>
      <c r="G184" s="71">
        <v>36</v>
      </c>
      <c r="H184" s="104">
        <v>200</v>
      </c>
      <c r="I184" s="104">
        <v>200</v>
      </c>
      <c r="J184" s="104">
        <v>500</v>
      </c>
      <c r="K184" s="38">
        <v>15</v>
      </c>
      <c r="L184" s="38">
        <v>12</v>
      </c>
      <c r="M184" s="38">
        <v>21</v>
      </c>
      <c r="N184" s="38">
        <v>33</v>
      </c>
      <c r="O184" s="38">
        <v>49</v>
      </c>
      <c r="P184" s="38">
        <f>SUM(K184:O184)</f>
        <v>130</v>
      </c>
    </row>
    <row r="185" spans="1:16" ht="15.75" thickBot="1">
      <c r="A185" s="51" t="s">
        <v>13</v>
      </c>
      <c r="B185" s="51" t="s">
        <v>13</v>
      </c>
      <c r="C185" s="52" t="s">
        <v>13</v>
      </c>
      <c r="D185" s="52" t="s">
        <v>13</v>
      </c>
      <c r="E185" s="52" t="s">
        <v>13</v>
      </c>
      <c r="F185" s="53" t="s">
        <v>13</v>
      </c>
      <c r="K185" s="26"/>
      <c r="L185" s="26"/>
      <c r="M185" s="26"/>
      <c r="N185" s="26"/>
      <c r="O185" s="26"/>
      <c r="P185" s="27"/>
    </row>
    <row r="186" spans="1:16" ht="15.75" thickBot="1">
      <c r="A186" s="105" t="s">
        <v>192</v>
      </c>
      <c r="B186" s="106"/>
      <c r="C186" s="107"/>
      <c r="D186" s="108"/>
      <c r="E186" s="109">
        <f t="shared" ref="E186:N186" si="25">E165+E131+E116+E92+E84+E62+E39+E28+E8</f>
        <v>478540.00565046596</v>
      </c>
      <c r="F186" s="109">
        <f t="shared" si="25"/>
        <v>55858.138607500005</v>
      </c>
      <c r="G186" s="109">
        <f t="shared" si="25"/>
        <v>62907</v>
      </c>
      <c r="H186" s="109">
        <f t="shared" si="25"/>
        <v>37430</v>
      </c>
      <c r="I186" s="109">
        <f t="shared" si="25"/>
        <v>42858</v>
      </c>
      <c r="J186" s="109">
        <f t="shared" si="25"/>
        <v>38279</v>
      </c>
      <c r="K186" s="109">
        <f t="shared" si="25"/>
        <v>1884</v>
      </c>
      <c r="L186" s="109">
        <f t="shared" si="25"/>
        <v>271</v>
      </c>
      <c r="M186" s="109">
        <f t="shared" si="25"/>
        <v>1294</v>
      </c>
      <c r="N186" s="109">
        <f t="shared" si="25"/>
        <v>738</v>
      </c>
      <c r="O186" s="109">
        <f>O165+O131+O116+O92+O84+O62+O39+O28+O8</f>
        <v>753</v>
      </c>
      <c r="P186" s="109">
        <f>P165+P131+P116+P92+P84+P62+P39+P28+P8</f>
        <v>4940</v>
      </c>
    </row>
    <row r="187" spans="1:16">
      <c r="C187" s="2"/>
      <c r="D187" s="2"/>
      <c r="G187" s="2"/>
    </row>
    <row r="188" spans="1:16">
      <c r="C188" s="2"/>
      <c r="D188" s="2"/>
      <c r="G188" s="2"/>
      <c r="K188" s="110"/>
      <c r="M188" s="110"/>
    </row>
    <row r="189" spans="1:16">
      <c r="C189" s="2"/>
      <c r="D189" s="2"/>
      <c r="G189" s="2"/>
      <c r="J189" s="111"/>
      <c r="L189" s="110"/>
      <c r="M189" s="110"/>
      <c r="N189" s="110"/>
      <c r="O189" s="110"/>
    </row>
    <row r="190" spans="1:16" ht="15.75" thickBot="1">
      <c r="C190" s="2"/>
      <c r="D190" s="2"/>
      <c r="G190" s="2"/>
      <c r="J190" s="111"/>
      <c r="L190" s="110"/>
      <c r="M190" s="110"/>
      <c r="N190" s="110"/>
      <c r="O190" s="110"/>
    </row>
    <row r="191" spans="1:16" ht="27" thickBot="1">
      <c r="A191" s="112" t="s">
        <v>193</v>
      </c>
      <c r="B191" s="113" t="s">
        <v>194</v>
      </c>
      <c r="C191" s="2"/>
      <c r="D191" s="2"/>
      <c r="G191" s="2"/>
    </row>
    <row r="192" spans="1:16" ht="15.75" thickBot="1">
      <c r="A192" s="114" t="s">
        <v>14</v>
      </c>
      <c r="B192" s="115">
        <f>P8</f>
        <v>973</v>
      </c>
      <c r="C192" s="2"/>
      <c r="D192" s="2"/>
      <c r="G192" s="2"/>
    </row>
    <row r="193" spans="1:7" ht="15.75" thickBot="1">
      <c r="A193" s="114" t="s">
        <v>43</v>
      </c>
      <c r="B193" s="116">
        <f>P28</f>
        <v>0</v>
      </c>
      <c r="C193" s="2"/>
      <c r="D193" s="2"/>
      <c r="G193" s="2"/>
    </row>
    <row r="194" spans="1:7" ht="15.75" thickBot="1">
      <c r="A194" s="114" t="s">
        <v>56</v>
      </c>
      <c r="B194" s="115">
        <f>P39</f>
        <v>485</v>
      </c>
      <c r="C194" s="2"/>
      <c r="D194" s="2"/>
      <c r="G194" s="2"/>
    </row>
    <row r="195" spans="1:7" ht="15.75" thickBot="1">
      <c r="A195" s="114" t="s">
        <v>82</v>
      </c>
      <c r="B195" s="116">
        <f>P62</f>
        <v>186</v>
      </c>
      <c r="C195" s="2"/>
      <c r="D195" s="2"/>
      <c r="G195" s="2"/>
    </row>
    <row r="196" spans="1:7" ht="15.75" thickBot="1">
      <c r="A196" s="114" t="s">
        <v>104</v>
      </c>
      <c r="B196" s="115">
        <f>P84</f>
        <v>358</v>
      </c>
      <c r="C196" s="2"/>
      <c r="D196" s="2"/>
      <c r="G196" s="2"/>
    </row>
    <row r="197" spans="1:7" ht="15.75" thickBot="1">
      <c r="A197" s="114" t="s">
        <v>109</v>
      </c>
      <c r="B197" s="116">
        <f>P92</f>
        <v>747</v>
      </c>
      <c r="C197" s="2"/>
      <c r="D197" s="2"/>
      <c r="G197" s="2"/>
    </row>
    <row r="198" spans="1:7" ht="15.75" thickBot="1">
      <c r="A198" s="114" t="s">
        <v>131</v>
      </c>
      <c r="B198" s="115">
        <f>P116</f>
        <v>1147</v>
      </c>
      <c r="C198" s="2"/>
      <c r="D198" s="2"/>
      <c r="G198" s="2"/>
    </row>
    <row r="199" spans="1:7" ht="15.75" thickBot="1">
      <c r="A199" s="114" t="s">
        <v>144</v>
      </c>
      <c r="B199" s="116">
        <f>P131</f>
        <v>590</v>
      </c>
      <c r="C199" s="2"/>
      <c r="D199" s="2"/>
      <c r="G199" s="2"/>
    </row>
    <row r="200" spans="1:7" ht="15.75" thickBot="1">
      <c r="A200" s="114" t="s">
        <v>174</v>
      </c>
      <c r="B200" s="115">
        <f>P165</f>
        <v>454</v>
      </c>
      <c r="C200" s="2"/>
      <c r="D200" s="2"/>
      <c r="G200" s="2"/>
    </row>
    <row r="201" spans="1:7" ht="15.75" thickBot="1">
      <c r="A201" s="117" t="s">
        <v>195</v>
      </c>
      <c r="B201" s="118">
        <f>SUM(B192:B200)</f>
        <v>4940</v>
      </c>
      <c r="C201" s="2"/>
      <c r="D201" s="2"/>
      <c r="G201" s="2"/>
    </row>
    <row r="202" spans="1:7">
      <c r="C202" s="2"/>
      <c r="D202" s="2"/>
      <c r="G202" s="2"/>
    </row>
    <row r="203" spans="1:7">
      <c r="C203" s="2"/>
      <c r="D203" s="2"/>
      <c r="G203" s="2"/>
    </row>
    <row r="204" spans="1:7">
      <c r="C204" s="2"/>
      <c r="D204" s="2"/>
      <c r="G204" s="2"/>
    </row>
    <row r="205" spans="1:7">
      <c r="C205" s="2"/>
      <c r="D205" s="2"/>
      <c r="G205" s="2"/>
    </row>
    <row r="206" spans="1:7">
      <c r="C206" s="2"/>
      <c r="D206" s="2"/>
      <c r="G206" s="2"/>
    </row>
    <row r="207" spans="1:7">
      <c r="C207" s="2"/>
      <c r="D207" s="2"/>
      <c r="G207" s="2"/>
    </row>
    <row r="208" spans="1:7">
      <c r="C208" s="2"/>
      <c r="D208" s="2"/>
      <c r="G208" s="2"/>
    </row>
    <row r="209" spans="3:7">
      <c r="C209" s="2"/>
      <c r="D209" s="2"/>
      <c r="G209" s="2"/>
    </row>
    <row r="210" spans="3:7">
      <c r="C210" s="2"/>
      <c r="D210" s="2"/>
      <c r="G210" s="2"/>
    </row>
    <row r="211" spans="3:7">
      <c r="C211" s="2"/>
      <c r="D211" s="2"/>
      <c r="G211" s="2"/>
    </row>
    <row r="212" spans="3:7">
      <c r="C212" s="2"/>
      <c r="D212" s="2"/>
      <c r="G212" s="2"/>
    </row>
    <row r="213" spans="3:7">
      <c r="C213" s="2"/>
      <c r="D213" s="2"/>
      <c r="G213" s="2"/>
    </row>
    <row r="214" spans="3:7">
      <c r="C214" s="2"/>
      <c r="D214" s="2"/>
      <c r="G214" s="2"/>
    </row>
    <row r="215" spans="3:7">
      <c r="C215" s="2"/>
      <c r="D215" s="2"/>
      <c r="G215" s="2"/>
    </row>
    <row r="216" spans="3:7">
      <c r="C216" s="2"/>
      <c r="D216" s="2"/>
      <c r="G216" s="2"/>
    </row>
    <row r="217" spans="3:7">
      <c r="C217" s="2"/>
      <c r="D217" s="2"/>
      <c r="G217" s="2"/>
    </row>
    <row r="218" spans="3:7">
      <c r="C218" s="2"/>
      <c r="D218" s="2"/>
      <c r="G218" s="2"/>
    </row>
    <row r="219" spans="3:7">
      <c r="C219" s="2"/>
      <c r="D219" s="2"/>
      <c r="G219" s="2"/>
    </row>
    <row r="220" spans="3:7">
      <c r="C220" s="2"/>
      <c r="D220" s="2"/>
      <c r="G220" s="2"/>
    </row>
    <row r="221" spans="3:7">
      <c r="C221" s="2"/>
      <c r="D221" s="2"/>
      <c r="G221" s="2"/>
    </row>
    <row r="222" spans="3:7">
      <c r="C222" s="2"/>
      <c r="D222" s="2"/>
      <c r="G222" s="2"/>
    </row>
    <row r="223" spans="3:7">
      <c r="C223" s="2"/>
      <c r="D223" s="2"/>
      <c r="G223" s="2"/>
    </row>
    <row r="224" spans="3:7">
      <c r="C224" s="2"/>
      <c r="D224" s="2"/>
      <c r="G224" s="2"/>
    </row>
    <row r="225" spans="3:7">
      <c r="C225" s="2"/>
      <c r="D225" s="2"/>
      <c r="G225" s="2"/>
    </row>
    <row r="226" spans="3:7">
      <c r="C226" s="2"/>
      <c r="D226" s="2"/>
      <c r="G226" s="2"/>
    </row>
    <row r="227" spans="3:7">
      <c r="C227" s="2"/>
      <c r="D227" s="2"/>
      <c r="G227" s="2"/>
    </row>
    <row r="228" spans="3:7">
      <c r="C228" s="2"/>
      <c r="D228" s="2"/>
      <c r="G228" s="2"/>
    </row>
    <row r="229" spans="3:7">
      <c r="C229" s="2"/>
      <c r="D229" s="2"/>
      <c r="G229" s="2"/>
    </row>
    <row r="230" spans="3:7">
      <c r="C230" s="2"/>
      <c r="D230" s="2"/>
      <c r="G230" s="2"/>
    </row>
    <row r="231" spans="3:7">
      <c r="C231" s="2"/>
      <c r="D231" s="2"/>
      <c r="G231" s="2"/>
    </row>
    <row r="232" spans="3:7">
      <c r="C232" s="2"/>
      <c r="D232" s="2"/>
      <c r="G232" s="2"/>
    </row>
    <row r="233" spans="3:7">
      <c r="C233" s="2"/>
      <c r="D233" s="2"/>
      <c r="G233" s="2"/>
    </row>
    <row r="234" spans="3:7">
      <c r="C234" s="2"/>
      <c r="D234" s="2"/>
      <c r="G234" s="2"/>
    </row>
    <row r="235" spans="3:7">
      <c r="C235" s="2"/>
      <c r="D235" s="2"/>
      <c r="G235" s="2"/>
    </row>
    <row r="236" spans="3:7">
      <c r="C236" s="2"/>
      <c r="D236" s="2"/>
      <c r="G236" s="2"/>
    </row>
    <row r="237" spans="3:7">
      <c r="C237" s="2"/>
      <c r="D237" s="2"/>
      <c r="G237" s="2"/>
    </row>
    <row r="238" spans="3:7">
      <c r="C238" s="2"/>
      <c r="D238" s="2"/>
      <c r="G238" s="2"/>
    </row>
    <row r="239" spans="3:7">
      <c r="C239" s="2"/>
      <c r="D239" s="2"/>
      <c r="G239" s="2"/>
    </row>
    <row r="240" spans="3:7">
      <c r="C240" s="2"/>
      <c r="D240" s="2"/>
      <c r="G240" s="2"/>
    </row>
    <row r="241" spans="3:7">
      <c r="C241" s="2"/>
      <c r="D241" s="2"/>
      <c r="G241" s="2"/>
    </row>
    <row r="242" spans="3:7">
      <c r="C242" s="2"/>
      <c r="D242" s="2"/>
      <c r="G242" s="2"/>
    </row>
    <row r="243" spans="3:7">
      <c r="C243" s="2"/>
      <c r="D243" s="2"/>
      <c r="G243" s="2"/>
    </row>
    <row r="244" spans="3:7">
      <c r="C244" s="2"/>
      <c r="D244" s="2"/>
      <c r="G244" s="2"/>
    </row>
    <row r="245" spans="3:7">
      <c r="C245" s="2"/>
      <c r="D245" s="2"/>
      <c r="G245" s="2"/>
    </row>
    <row r="246" spans="3:7">
      <c r="C246" s="2"/>
      <c r="D246" s="2"/>
      <c r="G246" s="2"/>
    </row>
    <row r="247" spans="3:7">
      <c r="C247" s="2"/>
      <c r="D247" s="2"/>
      <c r="G247" s="2"/>
    </row>
    <row r="248" spans="3:7">
      <c r="C248" s="2"/>
      <c r="D248" s="2"/>
      <c r="G248" s="2"/>
    </row>
    <row r="249" spans="3:7">
      <c r="C249" s="2"/>
      <c r="D249" s="2"/>
      <c r="G249" s="2"/>
    </row>
    <row r="250" spans="3:7">
      <c r="C250" s="2"/>
      <c r="D250" s="2"/>
      <c r="G250" s="2"/>
    </row>
    <row r="251" spans="3:7">
      <c r="C251" s="2"/>
      <c r="D251" s="2"/>
      <c r="G251" s="2"/>
    </row>
    <row r="252" spans="3:7">
      <c r="C252" s="2"/>
      <c r="D252" s="2"/>
      <c r="G252" s="2"/>
    </row>
    <row r="253" spans="3:7">
      <c r="C253" s="2"/>
      <c r="D253" s="2"/>
      <c r="G253" s="2"/>
    </row>
    <row r="254" spans="3:7">
      <c r="C254" s="2"/>
      <c r="D254" s="2"/>
      <c r="G254" s="2"/>
    </row>
    <row r="255" spans="3:7">
      <c r="C255" s="2"/>
      <c r="D255" s="2"/>
      <c r="G255" s="2"/>
    </row>
    <row r="256" spans="3:7">
      <c r="C256" s="2"/>
      <c r="D256" s="2"/>
      <c r="G256" s="2"/>
    </row>
    <row r="257" spans="3:7">
      <c r="C257" s="2"/>
      <c r="D257" s="2"/>
      <c r="G257" s="2"/>
    </row>
    <row r="258" spans="3:7">
      <c r="C258" s="2"/>
      <c r="D258" s="2"/>
      <c r="G258" s="2"/>
    </row>
    <row r="259" spans="3:7">
      <c r="C259" s="2"/>
      <c r="D259" s="2"/>
      <c r="G259" s="2"/>
    </row>
    <row r="260" spans="3:7">
      <c r="C260" s="2"/>
      <c r="D260" s="2"/>
      <c r="G260" s="2"/>
    </row>
    <row r="261" spans="3:7">
      <c r="C261" s="2"/>
      <c r="D261" s="2"/>
      <c r="G261" s="2"/>
    </row>
    <row r="262" spans="3:7">
      <c r="C262" s="2"/>
      <c r="D262" s="2"/>
      <c r="G262" s="2"/>
    </row>
    <row r="263" spans="3:7">
      <c r="C263" s="2"/>
      <c r="D263" s="2"/>
      <c r="G263" s="2"/>
    </row>
    <row r="264" spans="3:7">
      <c r="C264" s="2"/>
      <c r="D264" s="2"/>
      <c r="G264" s="2"/>
    </row>
    <row r="265" spans="3:7">
      <c r="C265" s="2"/>
      <c r="D265" s="2"/>
      <c r="G265" s="2"/>
    </row>
    <row r="266" spans="3:7">
      <c r="C266" s="2"/>
      <c r="D266" s="2"/>
      <c r="G266" s="2"/>
    </row>
    <row r="267" spans="3:7">
      <c r="C267" s="2"/>
      <c r="D267" s="2"/>
      <c r="G267" s="2"/>
    </row>
    <row r="268" spans="3:7">
      <c r="C268" s="2"/>
      <c r="D268" s="2"/>
      <c r="G268" s="2"/>
    </row>
    <row r="269" spans="3:7">
      <c r="C269" s="2"/>
      <c r="D269" s="2"/>
      <c r="G269" s="2"/>
    </row>
    <row r="270" spans="3:7">
      <c r="C270" s="2"/>
      <c r="D270" s="2"/>
      <c r="G270" s="2"/>
    </row>
    <row r="271" spans="3:7">
      <c r="C271" s="2"/>
      <c r="D271" s="2"/>
      <c r="G271" s="2"/>
    </row>
    <row r="272" spans="3:7">
      <c r="C272" s="2"/>
      <c r="D272" s="2"/>
      <c r="G272" s="2"/>
    </row>
    <row r="273" spans="3:7">
      <c r="C273" s="2"/>
      <c r="D273" s="2"/>
      <c r="G273" s="2"/>
    </row>
    <row r="274" spans="3:7">
      <c r="C274" s="2"/>
      <c r="D274" s="2"/>
      <c r="G274" s="2"/>
    </row>
    <row r="275" spans="3:7">
      <c r="C275" s="2"/>
      <c r="D275" s="2"/>
      <c r="G275" s="2"/>
    </row>
    <row r="276" spans="3:7">
      <c r="C276" s="2"/>
      <c r="D276" s="2"/>
      <c r="G276" s="2"/>
    </row>
    <row r="277" spans="3:7">
      <c r="C277" s="2"/>
      <c r="D277" s="2"/>
      <c r="G277" s="2"/>
    </row>
    <row r="278" spans="3:7">
      <c r="C278" s="2"/>
      <c r="D278" s="2"/>
      <c r="G278" s="2"/>
    </row>
    <row r="279" spans="3:7">
      <c r="C279" s="2"/>
      <c r="D279" s="2"/>
      <c r="G279" s="2"/>
    </row>
    <row r="280" spans="3:7">
      <c r="C280" s="2"/>
      <c r="D280" s="2"/>
      <c r="G280" s="2"/>
    </row>
    <row r="281" spans="3:7">
      <c r="C281" s="2"/>
      <c r="D281" s="2"/>
      <c r="G281" s="2"/>
    </row>
    <row r="282" spans="3:7">
      <c r="C282" s="2"/>
      <c r="D282" s="2"/>
      <c r="G282" s="2"/>
    </row>
    <row r="283" spans="3:7">
      <c r="C283" s="2"/>
      <c r="D283" s="2"/>
      <c r="G283" s="2"/>
    </row>
    <row r="284" spans="3:7">
      <c r="C284" s="2"/>
      <c r="D284" s="2"/>
      <c r="G284" s="2"/>
    </row>
    <row r="285" spans="3:7">
      <c r="C285" s="2"/>
      <c r="D285" s="2"/>
      <c r="G285" s="2"/>
    </row>
    <row r="286" spans="3:7">
      <c r="C286" s="2"/>
      <c r="D286" s="2"/>
      <c r="G286" s="2"/>
    </row>
    <row r="287" spans="3:7">
      <c r="C287" s="2"/>
      <c r="D287" s="2"/>
      <c r="G287" s="2"/>
    </row>
    <row r="288" spans="3:7">
      <c r="C288" s="2"/>
      <c r="D288" s="2"/>
      <c r="G288" s="2"/>
    </row>
    <row r="289" spans="3:7">
      <c r="C289" s="2"/>
      <c r="D289" s="2"/>
      <c r="G289" s="2"/>
    </row>
    <row r="290" spans="3:7">
      <c r="C290" s="2"/>
      <c r="D290" s="2"/>
      <c r="G290" s="2"/>
    </row>
    <row r="291" spans="3:7">
      <c r="C291" s="2"/>
      <c r="D291" s="2"/>
      <c r="G291" s="2"/>
    </row>
    <row r="292" spans="3:7">
      <c r="C292" s="2"/>
      <c r="D292" s="2"/>
      <c r="G292" s="2"/>
    </row>
    <row r="293" spans="3:7">
      <c r="C293" s="2"/>
      <c r="D293" s="2"/>
      <c r="G293" s="2"/>
    </row>
    <row r="294" spans="3:7">
      <c r="C294" s="2"/>
      <c r="D294" s="2"/>
      <c r="G294" s="2"/>
    </row>
    <row r="295" spans="3:7">
      <c r="C295" s="2"/>
      <c r="D295" s="2"/>
      <c r="G295" s="2"/>
    </row>
    <row r="296" spans="3:7">
      <c r="C296" s="2"/>
      <c r="D296" s="2"/>
      <c r="G296" s="2"/>
    </row>
    <row r="297" spans="3:7">
      <c r="C297" s="2"/>
      <c r="D297" s="2"/>
      <c r="G297" s="2"/>
    </row>
    <row r="298" spans="3:7">
      <c r="C298" s="2"/>
      <c r="D298" s="2"/>
      <c r="G298" s="2"/>
    </row>
    <row r="299" spans="3:7">
      <c r="C299" s="2"/>
      <c r="D299" s="2"/>
      <c r="G299" s="2"/>
    </row>
    <row r="300" spans="3:7">
      <c r="C300" s="2"/>
      <c r="D300" s="2"/>
      <c r="G300" s="2"/>
    </row>
    <row r="301" spans="3:7">
      <c r="C301" s="2"/>
      <c r="D301" s="2"/>
      <c r="G301" s="2"/>
    </row>
    <row r="302" spans="3:7">
      <c r="C302" s="2"/>
      <c r="D302" s="2"/>
      <c r="G302" s="2"/>
    </row>
    <row r="303" spans="3:7">
      <c r="C303" s="2"/>
      <c r="D303" s="2"/>
      <c r="G303" s="2"/>
    </row>
    <row r="304" spans="3:7">
      <c r="C304" s="2"/>
      <c r="D304" s="2"/>
      <c r="G304" s="2"/>
    </row>
    <row r="305" spans="3:7">
      <c r="C305" s="2"/>
      <c r="D305" s="2"/>
      <c r="G305" s="2"/>
    </row>
    <row r="306" spans="3:7">
      <c r="C306" s="2"/>
      <c r="D306" s="2"/>
      <c r="G306" s="2"/>
    </row>
    <row r="307" spans="3:7">
      <c r="C307" s="2"/>
      <c r="D307" s="2"/>
      <c r="G307" s="2"/>
    </row>
    <row r="308" spans="3:7">
      <c r="C308" s="2"/>
      <c r="D308" s="2"/>
      <c r="G308" s="2"/>
    </row>
    <row r="309" spans="3:7">
      <c r="C309" s="2"/>
      <c r="D309" s="2"/>
      <c r="G309" s="2"/>
    </row>
    <row r="310" spans="3:7">
      <c r="C310" s="2"/>
      <c r="D310" s="2"/>
      <c r="G310" s="2"/>
    </row>
    <row r="311" spans="3:7">
      <c r="C311" s="2"/>
      <c r="D311" s="2"/>
      <c r="G311" s="2"/>
    </row>
    <row r="312" spans="3:7">
      <c r="C312" s="2"/>
      <c r="D312" s="2"/>
      <c r="G312" s="2"/>
    </row>
    <row r="313" spans="3:7">
      <c r="C313" s="2"/>
      <c r="D313" s="2"/>
      <c r="G313" s="2"/>
    </row>
    <row r="314" spans="3:7">
      <c r="C314" s="2"/>
      <c r="D314" s="2"/>
      <c r="G314" s="2"/>
    </row>
    <row r="315" spans="3:7">
      <c r="C315" s="2"/>
      <c r="D315" s="2"/>
      <c r="G315" s="2"/>
    </row>
    <row r="316" spans="3:7">
      <c r="C316" s="2"/>
      <c r="D316" s="2"/>
      <c r="G316" s="2"/>
    </row>
    <row r="317" spans="3:7">
      <c r="C317" s="2"/>
      <c r="D317" s="2"/>
      <c r="G317" s="2"/>
    </row>
    <row r="318" spans="3:7">
      <c r="C318" s="2"/>
      <c r="D318" s="2"/>
      <c r="G318" s="2"/>
    </row>
    <row r="319" spans="3:7">
      <c r="C319" s="2"/>
      <c r="D319" s="2"/>
      <c r="G319" s="2"/>
    </row>
    <row r="320" spans="3:7">
      <c r="C320" s="2"/>
      <c r="D320" s="2"/>
      <c r="G320" s="2"/>
    </row>
    <row r="321" spans="3:7">
      <c r="C321" s="2"/>
      <c r="D321" s="2"/>
      <c r="G321" s="2"/>
    </row>
    <row r="322" spans="3:7">
      <c r="C322" s="2"/>
      <c r="D322" s="2"/>
      <c r="G322" s="2"/>
    </row>
    <row r="323" spans="3:7">
      <c r="C323" s="2"/>
      <c r="D323" s="2"/>
      <c r="G323" s="2"/>
    </row>
    <row r="324" spans="3:7">
      <c r="C324" s="2"/>
      <c r="D324" s="2"/>
      <c r="G324" s="2"/>
    </row>
    <row r="325" spans="3:7">
      <c r="C325" s="2"/>
      <c r="D325" s="2"/>
      <c r="G325" s="2"/>
    </row>
    <row r="326" spans="3:7">
      <c r="C326" s="2"/>
      <c r="D326" s="2"/>
      <c r="G326" s="2"/>
    </row>
    <row r="327" spans="3:7">
      <c r="C327" s="2"/>
      <c r="D327" s="2"/>
      <c r="G327" s="2"/>
    </row>
    <row r="328" spans="3:7">
      <c r="C328" s="2"/>
      <c r="D328" s="2"/>
      <c r="G328" s="2"/>
    </row>
    <row r="329" spans="3:7">
      <c r="C329" s="2"/>
      <c r="D329" s="2"/>
      <c r="G329" s="2"/>
    </row>
    <row r="330" spans="3:7">
      <c r="C330" s="2"/>
      <c r="D330" s="2"/>
      <c r="G330" s="2"/>
    </row>
    <row r="331" spans="3:7">
      <c r="C331" s="2"/>
      <c r="D331" s="2"/>
      <c r="G331" s="2"/>
    </row>
    <row r="332" spans="3:7">
      <c r="C332" s="2"/>
      <c r="D332" s="2"/>
      <c r="G332" s="2"/>
    </row>
    <row r="333" spans="3:7">
      <c r="C333" s="2"/>
      <c r="D333" s="2"/>
      <c r="G333" s="2"/>
    </row>
    <row r="334" spans="3:7">
      <c r="C334" s="2"/>
      <c r="D334" s="2"/>
      <c r="G334" s="2"/>
    </row>
    <row r="335" spans="3:7">
      <c r="C335" s="2"/>
      <c r="D335" s="2"/>
      <c r="G335" s="2"/>
    </row>
    <row r="336" spans="3:7">
      <c r="C336" s="2"/>
      <c r="D336" s="2"/>
      <c r="G336" s="2"/>
    </row>
    <row r="337" spans="3:7">
      <c r="C337" s="2"/>
      <c r="D337" s="2"/>
      <c r="G337" s="2"/>
    </row>
    <row r="338" spans="3:7">
      <c r="C338" s="2"/>
      <c r="D338" s="2"/>
      <c r="G338" s="2"/>
    </row>
    <row r="339" spans="3:7">
      <c r="C339" s="2"/>
      <c r="D339" s="2"/>
      <c r="G339" s="2"/>
    </row>
    <row r="340" spans="3:7">
      <c r="C340" s="2"/>
      <c r="D340" s="2"/>
      <c r="G340" s="2"/>
    </row>
    <row r="341" spans="3:7">
      <c r="C341" s="2"/>
      <c r="D341" s="2"/>
      <c r="G341" s="2"/>
    </row>
    <row r="342" spans="3:7">
      <c r="C342" s="2"/>
      <c r="D342" s="2"/>
      <c r="G342" s="2"/>
    </row>
    <row r="343" spans="3:7">
      <c r="C343" s="2"/>
      <c r="D343" s="2"/>
      <c r="G343" s="2"/>
    </row>
    <row r="344" spans="3:7">
      <c r="C344" s="2"/>
      <c r="D344" s="2"/>
      <c r="G344" s="2"/>
    </row>
    <row r="345" spans="3:7">
      <c r="C345" s="2"/>
      <c r="D345" s="2"/>
      <c r="G345" s="2"/>
    </row>
    <row r="346" spans="3:7">
      <c r="C346" s="2"/>
      <c r="D346" s="2"/>
      <c r="G346" s="2"/>
    </row>
    <row r="347" spans="3:7">
      <c r="C347" s="2"/>
      <c r="D347" s="2"/>
      <c r="G347" s="2"/>
    </row>
    <row r="348" spans="3:7">
      <c r="C348" s="2"/>
      <c r="D348" s="2"/>
      <c r="G348" s="2"/>
    </row>
    <row r="349" spans="3:7">
      <c r="C349" s="2"/>
      <c r="D349" s="2"/>
      <c r="G349" s="2"/>
    </row>
    <row r="350" spans="3:7">
      <c r="C350" s="2"/>
      <c r="D350" s="2"/>
      <c r="G350" s="2"/>
    </row>
    <row r="351" spans="3:7">
      <c r="C351" s="2"/>
      <c r="D351" s="2"/>
      <c r="G351" s="2"/>
    </row>
    <row r="352" spans="3:7">
      <c r="C352" s="2"/>
      <c r="D352" s="2"/>
      <c r="G352" s="2"/>
    </row>
    <row r="353" spans="3:7">
      <c r="C353" s="2"/>
      <c r="D353" s="2"/>
      <c r="G353" s="2"/>
    </row>
    <row r="354" spans="3:7">
      <c r="C354" s="2"/>
      <c r="D354" s="2"/>
      <c r="G354" s="2"/>
    </row>
    <row r="355" spans="3:7">
      <c r="C355" s="2"/>
      <c r="D355" s="2"/>
      <c r="G355" s="2"/>
    </row>
    <row r="356" spans="3:7">
      <c r="C356" s="2"/>
      <c r="D356" s="2"/>
      <c r="G356" s="2"/>
    </row>
    <row r="357" spans="3:7">
      <c r="C357" s="2"/>
      <c r="D357" s="2"/>
      <c r="G357" s="2"/>
    </row>
    <row r="358" spans="3:7">
      <c r="C358" s="2"/>
      <c r="D358" s="2"/>
      <c r="G358" s="2"/>
    </row>
    <row r="359" spans="3:7">
      <c r="C359" s="2"/>
      <c r="D359" s="2"/>
      <c r="G359" s="2"/>
    </row>
    <row r="360" spans="3:7">
      <c r="C360" s="2"/>
      <c r="D360" s="2"/>
      <c r="G360" s="2"/>
    </row>
    <row r="361" spans="3:7">
      <c r="C361" s="2"/>
      <c r="D361" s="2"/>
      <c r="G361" s="2"/>
    </row>
    <row r="362" spans="3:7">
      <c r="C362" s="2"/>
      <c r="D362" s="2"/>
      <c r="G362" s="2"/>
    </row>
    <row r="363" spans="3:7">
      <c r="C363" s="2"/>
      <c r="D363" s="2"/>
      <c r="G363" s="2"/>
    </row>
    <row r="364" spans="3:7">
      <c r="C364" s="2"/>
      <c r="D364" s="2"/>
      <c r="G364" s="2"/>
    </row>
    <row r="365" spans="3:7">
      <c r="C365" s="2"/>
      <c r="D365" s="2"/>
      <c r="G365" s="2"/>
    </row>
    <row r="366" spans="3:7">
      <c r="C366" s="2"/>
      <c r="D366" s="2"/>
      <c r="G366" s="2"/>
    </row>
    <row r="367" spans="3:7">
      <c r="C367" s="2"/>
      <c r="D367" s="2"/>
      <c r="G367" s="2"/>
    </row>
    <row r="368" spans="3:7">
      <c r="C368" s="2"/>
      <c r="D368" s="2"/>
      <c r="G368" s="2"/>
    </row>
    <row r="369" spans="3:7">
      <c r="C369" s="2"/>
      <c r="D369" s="2"/>
      <c r="G369" s="2"/>
    </row>
    <row r="370" spans="3:7">
      <c r="C370" s="2"/>
      <c r="D370" s="2"/>
      <c r="G370" s="2"/>
    </row>
    <row r="371" spans="3:7">
      <c r="C371" s="2"/>
      <c r="D371" s="2"/>
      <c r="G371" s="2"/>
    </row>
    <row r="372" spans="3:7">
      <c r="C372" s="2"/>
      <c r="D372" s="2"/>
      <c r="G372" s="2"/>
    </row>
    <row r="373" spans="3:7">
      <c r="C373" s="2"/>
      <c r="D373" s="2"/>
      <c r="G373" s="2"/>
    </row>
    <row r="374" spans="3:7">
      <c r="C374" s="2"/>
      <c r="D374" s="2"/>
      <c r="G374" s="2"/>
    </row>
    <row r="375" spans="3:7">
      <c r="C375" s="2"/>
      <c r="D375" s="2"/>
      <c r="G375" s="2"/>
    </row>
    <row r="376" spans="3:7">
      <c r="C376" s="2"/>
      <c r="D376" s="2"/>
      <c r="G376" s="2"/>
    </row>
    <row r="377" spans="3:7">
      <c r="C377" s="2"/>
      <c r="D377" s="2"/>
      <c r="G377" s="2"/>
    </row>
    <row r="378" spans="3:7">
      <c r="C378" s="2"/>
      <c r="D378" s="2"/>
      <c r="G378" s="2"/>
    </row>
    <row r="379" spans="3:7">
      <c r="C379" s="2"/>
      <c r="D379" s="2"/>
      <c r="G379" s="2"/>
    </row>
    <row r="380" spans="3:7">
      <c r="C380" s="2"/>
      <c r="D380" s="2"/>
      <c r="G380" s="2"/>
    </row>
    <row r="381" spans="3:7">
      <c r="C381" s="2"/>
      <c r="D381" s="2"/>
      <c r="G381" s="2"/>
    </row>
    <row r="382" spans="3:7">
      <c r="C382" s="2"/>
      <c r="D382" s="2"/>
      <c r="G382" s="2"/>
    </row>
    <row r="383" spans="3:7">
      <c r="C383" s="2"/>
      <c r="D383" s="2"/>
      <c r="G383" s="2"/>
    </row>
    <row r="384" spans="3:7">
      <c r="C384" s="2"/>
      <c r="D384" s="2"/>
      <c r="G384" s="2"/>
    </row>
    <row r="385" spans="3:7">
      <c r="C385" s="2"/>
      <c r="D385" s="2"/>
      <c r="G385" s="2"/>
    </row>
    <row r="386" spans="3:7">
      <c r="C386" s="2"/>
      <c r="D386" s="2"/>
      <c r="G386" s="2"/>
    </row>
    <row r="387" spans="3:7">
      <c r="C387" s="2"/>
      <c r="D387" s="2"/>
      <c r="G387" s="2"/>
    </row>
    <row r="388" spans="3:7">
      <c r="C388" s="2"/>
      <c r="D388" s="2"/>
      <c r="G388" s="2"/>
    </row>
    <row r="389" spans="3:7">
      <c r="C389" s="2"/>
      <c r="D389" s="2"/>
      <c r="G389" s="2"/>
    </row>
    <row r="390" spans="3:7">
      <c r="C390" s="2"/>
      <c r="D390" s="2"/>
      <c r="G390" s="2"/>
    </row>
    <row r="391" spans="3:7">
      <c r="C391" s="2"/>
      <c r="D391" s="2"/>
      <c r="G391" s="2"/>
    </row>
    <row r="392" spans="3:7">
      <c r="C392" s="2"/>
      <c r="D392" s="2"/>
      <c r="G392" s="2"/>
    </row>
    <row r="393" spans="3:7">
      <c r="C393" s="2"/>
      <c r="D393" s="2"/>
      <c r="G393" s="2"/>
    </row>
    <row r="394" spans="3:7">
      <c r="C394" s="2"/>
      <c r="D394" s="2"/>
      <c r="G394" s="2"/>
    </row>
    <row r="395" spans="3:7">
      <c r="C395" s="2"/>
      <c r="D395" s="2"/>
      <c r="G395" s="2"/>
    </row>
    <row r="396" spans="3:7">
      <c r="C396" s="2"/>
      <c r="D396" s="2"/>
      <c r="G396" s="2"/>
    </row>
    <row r="397" spans="3:7">
      <c r="C397" s="2"/>
      <c r="D397" s="2"/>
      <c r="G397" s="2"/>
    </row>
    <row r="398" spans="3:7">
      <c r="C398" s="2"/>
      <c r="D398" s="2"/>
      <c r="G398" s="2"/>
    </row>
    <row r="399" spans="3:7">
      <c r="C399" s="2"/>
      <c r="D399" s="2"/>
      <c r="G399" s="2"/>
    </row>
    <row r="400" spans="3:7">
      <c r="C400" s="2"/>
      <c r="D400" s="2"/>
      <c r="G400" s="2"/>
    </row>
    <row r="401" spans="3:7">
      <c r="C401" s="2"/>
      <c r="D401" s="2"/>
      <c r="G401" s="2"/>
    </row>
    <row r="402" spans="3:7">
      <c r="C402" s="2"/>
      <c r="D402" s="2"/>
      <c r="G402" s="2"/>
    </row>
    <row r="403" spans="3:7">
      <c r="C403" s="2"/>
      <c r="D403" s="2"/>
      <c r="G403" s="2"/>
    </row>
    <row r="404" spans="3:7">
      <c r="C404" s="2"/>
      <c r="D404" s="2"/>
      <c r="G404" s="2"/>
    </row>
    <row r="405" spans="3:7">
      <c r="C405" s="2"/>
      <c r="D405" s="2"/>
      <c r="G405" s="2"/>
    </row>
    <row r="406" spans="3:7">
      <c r="C406" s="2"/>
      <c r="D406" s="2"/>
      <c r="G406" s="2"/>
    </row>
    <row r="407" spans="3:7">
      <c r="C407" s="2"/>
      <c r="D407" s="2"/>
      <c r="G407" s="2"/>
    </row>
    <row r="408" spans="3:7">
      <c r="C408" s="2"/>
      <c r="D408" s="2"/>
      <c r="G408" s="2"/>
    </row>
    <row r="409" spans="3:7">
      <c r="C409" s="2"/>
      <c r="D409" s="2"/>
      <c r="G409" s="2"/>
    </row>
    <row r="410" spans="3:7">
      <c r="C410" s="2"/>
      <c r="D410" s="2"/>
      <c r="G410" s="2"/>
    </row>
    <row r="411" spans="3:7">
      <c r="C411" s="2"/>
      <c r="D411" s="2"/>
      <c r="G411" s="2"/>
    </row>
    <row r="412" spans="3:7">
      <c r="C412" s="2"/>
      <c r="D412" s="2"/>
      <c r="G412" s="2"/>
    </row>
    <row r="413" spans="3:7">
      <c r="C413" s="2"/>
      <c r="D413" s="2"/>
      <c r="G413" s="2"/>
    </row>
    <row r="414" spans="3:7">
      <c r="C414" s="2"/>
      <c r="D414" s="2"/>
      <c r="G414" s="2"/>
    </row>
    <row r="415" spans="3:7">
      <c r="C415" s="2"/>
      <c r="D415" s="2"/>
      <c r="G415" s="2"/>
    </row>
    <row r="416" spans="3:7">
      <c r="C416" s="2"/>
      <c r="D416" s="2"/>
      <c r="G416" s="2"/>
    </row>
    <row r="417" spans="3:7">
      <c r="C417" s="2"/>
      <c r="D417" s="2"/>
      <c r="G417" s="2"/>
    </row>
    <row r="418" spans="3:7">
      <c r="C418" s="2"/>
      <c r="D418" s="2"/>
      <c r="G418" s="2"/>
    </row>
    <row r="419" spans="3:7">
      <c r="C419" s="2"/>
      <c r="D419" s="2"/>
      <c r="G419" s="2"/>
    </row>
    <row r="420" spans="3:7">
      <c r="C420" s="2"/>
      <c r="D420" s="2"/>
      <c r="G420" s="2"/>
    </row>
    <row r="421" spans="3:7">
      <c r="C421" s="2"/>
      <c r="D421" s="2"/>
      <c r="G421" s="2"/>
    </row>
    <row r="422" spans="3:7">
      <c r="C422" s="2"/>
      <c r="D422" s="2"/>
      <c r="G422" s="2"/>
    </row>
    <row r="423" spans="3:7">
      <c r="C423" s="2"/>
      <c r="D423" s="2"/>
      <c r="G423" s="2"/>
    </row>
    <row r="424" spans="3:7">
      <c r="C424" s="2"/>
      <c r="D424" s="2"/>
      <c r="G424" s="2"/>
    </row>
    <row r="425" spans="3:7">
      <c r="C425" s="2"/>
      <c r="D425" s="2"/>
      <c r="G425" s="2"/>
    </row>
    <row r="426" spans="3:7">
      <c r="C426" s="2"/>
      <c r="D426" s="2"/>
      <c r="G426" s="2"/>
    </row>
    <row r="427" spans="3:7">
      <c r="C427" s="2"/>
      <c r="D427" s="2"/>
      <c r="G427" s="2"/>
    </row>
    <row r="428" spans="3:7">
      <c r="C428" s="2"/>
      <c r="D428" s="2"/>
      <c r="G428" s="2"/>
    </row>
    <row r="429" spans="3:7">
      <c r="C429" s="2"/>
      <c r="D429" s="2"/>
      <c r="G429" s="2"/>
    </row>
    <row r="430" spans="3:7">
      <c r="C430" s="2"/>
      <c r="D430" s="2"/>
      <c r="G430" s="2"/>
    </row>
    <row r="431" spans="3:7">
      <c r="C431" s="2"/>
      <c r="D431" s="2"/>
      <c r="G431" s="2"/>
    </row>
    <row r="432" spans="3:7">
      <c r="C432" s="2"/>
      <c r="D432" s="2"/>
      <c r="G432" s="2"/>
    </row>
    <row r="433" spans="3:7">
      <c r="C433" s="2"/>
      <c r="D433" s="2"/>
      <c r="G433" s="2"/>
    </row>
    <row r="434" spans="3:7">
      <c r="C434" s="2"/>
      <c r="D434" s="2"/>
      <c r="G434" s="2"/>
    </row>
    <row r="435" spans="3:7">
      <c r="C435" s="2"/>
      <c r="D435" s="2"/>
      <c r="G435" s="2"/>
    </row>
    <row r="436" spans="3:7">
      <c r="C436" s="2"/>
      <c r="D436" s="2"/>
      <c r="G436" s="2"/>
    </row>
    <row r="437" spans="3:7">
      <c r="C437" s="2"/>
      <c r="D437" s="2"/>
      <c r="G437" s="2"/>
    </row>
    <row r="438" spans="3:7">
      <c r="C438" s="2"/>
      <c r="D438" s="2"/>
      <c r="G438" s="2"/>
    </row>
    <row r="439" spans="3:7">
      <c r="C439" s="2"/>
      <c r="D439" s="2"/>
      <c r="G439" s="2"/>
    </row>
    <row r="440" spans="3:7">
      <c r="C440" s="2"/>
      <c r="D440" s="2"/>
      <c r="G440" s="2"/>
    </row>
    <row r="441" spans="3:7">
      <c r="C441" s="2"/>
      <c r="D441" s="2"/>
      <c r="G441" s="2"/>
    </row>
    <row r="442" spans="3:7">
      <c r="C442" s="2"/>
      <c r="D442" s="2"/>
      <c r="G442" s="2"/>
    </row>
    <row r="443" spans="3:7">
      <c r="C443" s="2"/>
      <c r="D443" s="2"/>
      <c r="G443" s="2"/>
    </row>
    <row r="444" spans="3:7">
      <c r="C444" s="2"/>
      <c r="D444" s="2"/>
      <c r="G444" s="2"/>
    </row>
    <row r="445" spans="3:7">
      <c r="C445" s="2"/>
      <c r="D445" s="2"/>
      <c r="G445" s="2"/>
    </row>
    <row r="446" spans="3:7">
      <c r="C446" s="2"/>
      <c r="D446" s="2"/>
      <c r="G446" s="2"/>
    </row>
    <row r="447" spans="3:7">
      <c r="C447" s="2"/>
      <c r="D447" s="2"/>
      <c r="G447" s="2"/>
    </row>
    <row r="448" spans="3:7">
      <c r="C448" s="2"/>
      <c r="D448" s="2"/>
      <c r="G448" s="2"/>
    </row>
    <row r="449" spans="3:7">
      <c r="C449" s="2"/>
      <c r="D449" s="2"/>
      <c r="G449" s="2"/>
    </row>
    <row r="450" spans="3:7">
      <c r="C450" s="2"/>
      <c r="D450" s="2"/>
      <c r="G450" s="2"/>
    </row>
    <row r="451" spans="3:7">
      <c r="C451" s="2"/>
      <c r="D451" s="2"/>
      <c r="G451" s="2"/>
    </row>
    <row r="452" spans="3:7">
      <c r="C452" s="2"/>
      <c r="D452" s="2"/>
      <c r="G452" s="2"/>
    </row>
    <row r="453" spans="3:7">
      <c r="C453" s="2"/>
      <c r="D453" s="2"/>
      <c r="G453" s="2"/>
    </row>
    <row r="454" spans="3:7">
      <c r="C454" s="2"/>
      <c r="D454" s="2"/>
      <c r="G454" s="2"/>
    </row>
    <row r="455" spans="3:7">
      <c r="C455" s="2"/>
      <c r="D455" s="2"/>
      <c r="G455" s="2"/>
    </row>
    <row r="456" spans="3:7">
      <c r="C456" s="2"/>
      <c r="D456" s="2"/>
      <c r="G456" s="2"/>
    </row>
    <row r="457" spans="3:7">
      <c r="C457" s="2"/>
      <c r="D457" s="2"/>
      <c r="G457" s="2"/>
    </row>
    <row r="458" spans="3:7">
      <c r="C458" s="2"/>
      <c r="D458" s="2"/>
      <c r="G458" s="2"/>
    </row>
    <row r="459" spans="3:7">
      <c r="C459" s="2"/>
      <c r="D459" s="2"/>
      <c r="G459" s="2"/>
    </row>
    <row r="460" spans="3:7">
      <c r="C460" s="2"/>
      <c r="D460" s="2"/>
      <c r="G460" s="2"/>
    </row>
    <row r="461" spans="3:7">
      <c r="C461" s="2"/>
      <c r="D461" s="2"/>
      <c r="G461" s="2"/>
    </row>
    <row r="462" spans="3:7">
      <c r="C462" s="2"/>
      <c r="D462" s="2"/>
      <c r="G462" s="2"/>
    </row>
    <row r="463" spans="3:7">
      <c r="C463" s="2"/>
      <c r="D463" s="2"/>
      <c r="G463" s="2"/>
    </row>
    <row r="464" spans="3:7">
      <c r="C464" s="2"/>
      <c r="D464" s="2"/>
      <c r="G464" s="2"/>
    </row>
    <row r="465" spans="3:7">
      <c r="C465" s="2"/>
      <c r="D465" s="2"/>
      <c r="G465" s="2"/>
    </row>
    <row r="466" spans="3:7">
      <c r="C466" s="2"/>
      <c r="D466" s="2"/>
      <c r="G466" s="2"/>
    </row>
    <row r="467" spans="3:7">
      <c r="C467" s="2"/>
      <c r="D467" s="2"/>
      <c r="G467" s="2"/>
    </row>
    <row r="468" spans="3:7">
      <c r="C468" s="2"/>
      <c r="D468" s="2"/>
      <c r="G468" s="2"/>
    </row>
    <row r="469" spans="3:7">
      <c r="C469" s="2"/>
      <c r="D469" s="2"/>
      <c r="G469" s="2"/>
    </row>
    <row r="470" spans="3:7">
      <c r="C470" s="2"/>
      <c r="D470" s="2"/>
      <c r="G470" s="2"/>
    </row>
    <row r="471" spans="3:7">
      <c r="C471" s="2"/>
      <c r="D471" s="2"/>
      <c r="G471" s="2"/>
    </row>
    <row r="472" spans="3:7">
      <c r="C472" s="2"/>
      <c r="D472" s="2"/>
      <c r="G472" s="2"/>
    </row>
    <row r="473" spans="3:7">
      <c r="C473" s="2"/>
      <c r="D473" s="2"/>
      <c r="G473" s="2"/>
    </row>
    <row r="474" spans="3:7">
      <c r="C474" s="2"/>
      <c r="D474" s="2"/>
      <c r="G474" s="2"/>
    </row>
    <row r="475" spans="3:7">
      <c r="C475" s="2"/>
      <c r="D475" s="2"/>
      <c r="G475" s="2"/>
    </row>
    <row r="476" spans="3:7">
      <c r="C476" s="2"/>
      <c r="D476" s="2"/>
      <c r="G476" s="2"/>
    </row>
    <row r="477" spans="3:7">
      <c r="C477" s="2"/>
      <c r="D477" s="2"/>
      <c r="G477" s="2"/>
    </row>
    <row r="478" spans="3:7">
      <c r="C478" s="2"/>
      <c r="D478" s="2"/>
      <c r="G478" s="2"/>
    </row>
    <row r="479" spans="3:7">
      <c r="C479" s="2"/>
      <c r="D479" s="2"/>
      <c r="G479" s="2"/>
    </row>
    <row r="480" spans="3:7">
      <c r="C480" s="2"/>
      <c r="D480" s="2"/>
      <c r="G480" s="2"/>
    </row>
    <row r="481" spans="3:7">
      <c r="C481" s="2"/>
      <c r="D481" s="2"/>
      <c r="G481" s="2"/>
    </row>
    <row r="482" spans="3:7">
      <c r="C482" s="2"/>
      <c r="D482" s="2"/>
      <c r="G482" s="2"/>
    </row>
    <row r="483" spans="3:7">
      <c r="C483" s="2"/>
      <c r="D483" s="2"/>
      <c r="G483" s="2"/>
    </row>
    <row r="484" spans="3:7">
      <c r="C484" s="2"/>
      <c r="D484" s="2"/>
      <c r="G484" s="2"/>
    </row>
    <row r="485" spans="3:7">
      <c r="C485" s="2"/>
      <c r="D485" s="2"/>
      <c r="G485" s="2"/>
    </row>
    <row r="486" spans="3:7">
      <c r="C486" s="2"/>
      <c r="D486" s="2"/>
      <c r="G486" s="2"/>
    </row>
    <row r="487" spans="3:7">
      <c r="C487" s="2"/>
      <c r="D487" s="2"/>
      <c r="G487" s="2"/>
    </row>
    <row r="488" spans="3:7">
      <c r="C488" s="2"/>
      <c r="D488" s="2"/>
      <c r="G488" s="2"/>
    </row>
    <row r="489" spans="3:7">
      <c r="C489" s="2"/>
      <c r="D489" s="2"/>
      <c r="G489" s="2"/>
    </row>
    <row r="490" spans="3:7">
      <c r="C490" s="2"/>
      <c r="D490" s="2"/>
      <c r="G490" s="2"/>
    </row>
    <row r="491" spans="3:7">
      <c r="C491" s="2"/>
      <c r="D491" s="2"/>
      <c r="G491" s="2"/>
    </row>
    <row r="492" spans="3:7">
      <c r="C492" s="2"/>
      <c r="D492" s="2"/>
      <c r="G492" s="2"/>
    </row>
    <row r="493" spans="3:7">
      <c r="C493" s="2"/>
      <c r="D493" s="2"/>
      <c r="G493" s="2"/>
    </row>
    <row r="494" spans="3:7">
      <c r="C494" s="2"/>
      <c r="D494" s="2"/>
      <c r="G494" s="2"/>
    </row>
    <row r="495" spans="3:7">
      <c r="C495" s="2"/>
      <c r="D495" s="2"/>
      <c r="G495" s="2"/>
    </row>
    <row r="496" spans="3:7">
      <c r="C496" s="2"/>
      <c r="D496" s="2"/>
      <c r="G496" s="2"/>
    </row>
    <row r="497" spans="3:7">
      <c r="C497" s="2"/>
      <c r="D497" s="2"/>
      <c r="G497" s="2"/>
    </row>
    <row r="498" spans="3:7">
      <c r="C498" s="2"/>
      <c r="D498" s="2"/>
      <c r="G498" s="2"/>
    </row>
    <row r="499" spans="3:7">
      <c r="C499" s="2"/>
      <c r="D499" s="2"/>
      <c r="G499" s="2"/>
    </row>
    <row r="500" spans="3:7">
      <c r="C500" s="2"/>
      <c r="D500" s="2"/>
      <c r="G500" s="2"/>
    </row>
    <row r="501" spans="3:7">
      <c r="C501" s="2"/>
      <c r="D501" s="2"/>
      <c r="G501" s="2"/>
    </row>
    <row r="502" spans="3:7">
      <c r="C502" s="2"/>
      <c r="D502" s="2"/>
      <c r="G502" s="2"/>
    </row>
    <row r="503" spans="3:7">
      <c r="C503" s="2"/>
      <c r="D503" s="2"/>
      <c r="G503" s="2"/>
    </row>
    <row r="504" spans="3:7">
      <c r="C504" s="2"/>
      <c r="D504" s="2"/>
      <c r="G504" s="2"/>
    </row>
    <row r="505" spans="3:7">
      <c r="C505" s="2"/>
      <c r="D505" s="2"/>
      <c r="G505" s="2"/>
    </row>
    <row r="506" spans="3:7">
      <c r="C506" s="2"/>
      <c r="D506" s="2"/>
      <c r="G506" s="2"/>
    </row>
    <row r="507" spans="3:7">
      <c r="C507" s="2"/>
      <c r="D507" s="2"/>
      <c r="G507" s="2"/>
    </row>
    <row r="508" spans="3:7">
      <c r="C508" s="2"/>
      <c r="D508" s="2"/>
      <c r="G508" s="2"/>
    </row>
    <row r="509" spans="3:7">
      <c r="C509" s="2"/>
      <c r="D509" s="2"/>
      <c r="G509" s="2"/>
    </row>
    <row r="510" spans="3:7">
      <c r="C510" s="2"/>
      <c r="D510" s="2"/>
      <c r="G510" s="2"/>
    </row>
    <row r="511" spans="3:7">
      <c r="C511" s="2"/>
      <c r="D511" s="2"/>
      <c r="G511" s="2"/>
    </row>
    <row r="512" spans="3:7">
      <c r="C512" s="2"/>
      <c r="D512" s="2"/>
      <c r="G512" s="2"/>
    </row>
    <row r="513" spans="3:7">
      <c r="C513" s="2"/>
      <c r="D513" s="2"/>
      <c r="G513" s="2"/>
    </row>
    <row r="514" spans="3:7">
      <c r="C514" s="2"/>
      <c r="D514" s="2"/>
      <c r="G514" s="2"/>
    </row>
    <row r="515" spans="3:7">
      <c r="C515" s="2"/>
      <c r="D515" s="2"/>
      <c r="G515" s="2"/>
    </row>
    <row r="516" spans="3:7">
      <c r="C516" s="2"/>
      <c r="D516" s="2"/>
      <c r="G516" s="2"/>
    </row>
    <row r="517" spans="3:7">
      <c r="C517" s="2"/>
      <c r="D517" s="2"/>
      <c r="G517" s="2"/>
    </row>
    <row r="518" spans="3:7">
      <c r="C518" s="2"/>
      <c r="D518" s="2"/>
      <c r="G518" s="2"/>
    </row>
    <row r="519" spans="3:7">
      <c r="C519" s="2"/>
      <c r="D519" s="2"/>
      <c r="G519" s="2"/>
    </row>
    <row r="520" spans="3:7">
      <c r="C520" s="2"/>
      <c r="D520" s="2"/>
      <c r="G520" s="2"/>
    </row>
    <row r="521" spans="3:7">
      <c r="C521" s="2"/>
      <c r="D521" s="2"/>
      <c r="G521" s="2"/>
    </row>
    <row r="522" spans="3:7">
      <c r="C522" s="2"/>
      <c r="D522" s="2"/>
      <c r="G522" s="2"/>
    </row>
    <row r="523" spans="3:7">
      <c r="C523" s="2"/>
      <c r="D523" s="2"/>
      <c r="G523" s="2"/>
    </row>
    <row r="524" spans="3:7">
      <c r="C524" s="2"/>
      <c r="D524" s="2"/>
      <c r="G524" s="2"/>
    </row>
    <row r="525" spans="3:7">
      <c r="C525" s="2"/>
      <c r="D525" s="2"/>
      <c r="G525" s="2"/>
    </row>
    <row r="526" spans="3:7">
      <c r="C526" s="2"/>
      <c r="D526" s="2"/>
      <c r="G526" s="2"/>
    </row>
    <row r="527" spans="3:7">
      <c r="C527" s="2"/>
      <c r="D527" s="2"/>
      <c r="G527" s="2"/>
    </row>
    <row r="528" spans="3:7">
      <c r="C528" s="2"/>
      <c r="D528" s="2"/>
      <c r="G528" s="2"/>
    </row>
    <row r="529" spans="3:7">
      <c r="C529" s="2"/>
      <c r="D529" s="2"/>
      <c r="G529" s="2"/>
    </row>
    <row r="530" spans="3:7">
      <c r="C530" s="2"/>
      <c r="D530" s="2"/>
      <c r="G530" s="2"/>
    </row>
    <row r="531" spans="3:7">
      <c r="C531" s="2"/>
      <c r="D531" s="2"/>
      <c r="G531" s="2"/>
    </row>
    <row r="532" spans="3:7">
      <c r="C532" s="2"/>
      <c r="D532" s="2"/>
      <c r="G532" s="2"/>
    </row>
    <row r="533" spans="3:7">
      <c r="C533" s="2"/>
      <c r="D533" s="2"/>
      <c r="G533" s="2"/>
    </row>
    <row r="534" spans="3:7">
      <c r="C534" s="2"/>
      <c r="D534" s="2"/>
      <c r="G534" s="2"/>
    </row>
    <row r="535" spans="3:7">
      <c r="C535" s="2"/>
      <c r="D535" s="2"/>
      <c r="G535" s="2"/>
    </row>
    <row r="536" spans="3:7">
      <c r="C536" s="2"/>
      <c r="D536" s="2"/>
      <c r="G536" s="2"/>
    </row>
    <row r="537" spans="3:7">
      <c r="C537" s="2"/>
      <c r="D537" s="2"/>
      <c r="G537" s="2"/>
    </row>
    <row r="538" spans="3:7">
      <c r="C538" s="2"/>
      <c r="D538" s="2"/>
      <c r="G538" s="2"/>
    </row>
    <row r="539" spans="3:7">
      <c r="C539" s="2"/>
      <c r="D539" s="2"/>
      <c r="G539" s="2"/>
    </row>
    <row r="540" spans="3:7">
      <c r="C540" s="2"/>
      <c r="D540" s="2"/>
      <c r="G540" s="2"/>
    </row>
    <row r="541" spans="3:7">
      <c r="C541" s="2"/>
      <c r="D541" s="2"/>
      <c r="G541" s="2"/>
    </row>
    <row r="542" spans="3:7">
      <c r="C542" s="2"/>
      <c r="D542" s="2"/>
      <c r="G542" s="2"/>
    </row>
    <row r="543" spans="3:7">
      <c r="C543" s="2"/>
      <c r="D543" s="2"/>
      <c r="G543" s="2"/>
    </row>
    <row r="544" spans="3:7">
      <c r="C544" s="2"/>
      <c r="D544" s="2"/>
      <c r="G544" s="2"/>
    </row>
    <row r="545" spans="3:7">
      <c r="C545" s="2"/>
      <c r="D545" s="2"/>
      <c r="G545" s="2"/>
    </row>
    <row r="546" spans="3:7">
      <c r="C546" s="2"/>
      <c r="D546" s="2"/>
      <c r="G546" s="2"/>
    </row>
    <row r="547" spans="3:7">
      <c r="C547" s="2"/>
      <c r="D547" s="2"/>
      <c r="G547" s="2"/>
    </row>
    <row r="548" spans="3:7">
      <c r="C548" s="2"/>
      <c r="D548" s="2"/>
      <c r="G548" s="2"/>
    </row>
    <row r="549" spans="3:7">
      <c r="C549" s="2"/>
      <c r="D549" s="2"/>
      <c r="G549" s="2"/>
    </row>
    <row r="550" spans="3:7">
      <c r="C550" s="2"/>
      <c r="D550" s="2"/>
      <c r="G550" s="2"/>
    </row>
    <row r="551" spans="3:7">
      <c r="C551" s="2"/>
      <c r="D551" s="2"/>
      <c r="G551" s="2"/>
    </row>
    <row r="552" spans="3:7">
      <c r="C552" s="2"/>
      <c r="D552" s="2"/>
      <c r="G552" s="2"/>
    </row>
    <row r="553" spans="3:7">
      <c r="C553" s="2"/>
      <c r="D553" s="2"/>
      <c r="G553" s="2"/>
    </row>
    <row r="554" spans="3:7">
      <c r="C554" s="2"/>
      <c r="D554" s="2"/>
      <c r="G554" s="2"/>
    </row>
    <row r="555" spans="3:7">
      <c r="C555" s="2"/>
      <c r="D555" s="2"/>
      <c r="G555" s="2"/>
    </row>
    <row r="556" spans="3:7">
      <c r="C556" s="2"/>
      <c r="D556" s="2"/>
      <c r="G556" s="2"/>
    </row>
    <row r="557" spans="3:7">
      <c r="C557" s="2"/>
      <c r="D557" s="2"/>
      <c r="G557" s="2"/>
    </row>
    <row r="558" spans="3:7">
      <c r="C558" s="2"/>
      <c r="D558" s="2"/>
      <c r="G558" s="2"/>
    </row>
    <row r="559" spans="3:7">
      <c r="C559" s="2"/>
      <c r="D559" s="2"/>
      <c r="G559" s="2"/>
    </row>
    <row r="560" spans="3:7">
      <c r="C560" s="2"/>
      <c r="D560" s="2"/>
      <c r="G560" s="2"/>
    </row>
    <row r="561" spans="3:7">
      <c r="C561" s="2"/>
      <c r="D561" s="2"/>
      <c r="G561" s="2"/>
    </row>
    <row r="562" spans="3:7">
      <c r="C562" s="2"/>
      <c r="D562" s="2"/>
      <c r="G562" s="2"/>
    </row>
    <row r="563" spans="3:7">
      <c r="C563" s="2"/>
      <c r="D563" s="2"/>
      <c r="G563" s="2"/>
    </row>
    <row r="564" spans="3:7">
      <c r="C564" s="2"/>
      <c r="D564" s="2"/>
      <c r="G564" s="2"/>
    </row>
    <row r="565" spans="3:7">
      <c r="C565" s="2"/>
      <c r="D565" s="2"/>
      <c r="G565" s="2"/>
    </row>
    <row r="566" spans="3:7">
      <c r="C566" s="2"/>
      <c r="D566" s="2"/>
      <c r="G566" s="2"/>
    </row>
    <row r="567" spans="3:7">
      <c r="C567" s="2"/>
      <c r="D567" s="2"/>
      <c r="G567" s="2"/>
    </row>
    <row r="568" spans="3:7">
      <c r="C568" s="2"/>
      <c r="D568" s="2"/>
      <c r="G568" s="2"/>
    </row>
    <row r="569" spans="3:7">
      <c r="C569" s="2"/>
      <c r="D569" s="2"/>
      <c r="G569" s="2"/>
    </row>
    <row r="570" spans="3:7">
      <c r="C570" s="2"/>
      <c r="D570" s="2"/>
      <c r="G570" s="2"/>
    </row>
    <row r="571" spans="3:7">
      <c r="C571" s="2"/>
      <c r="D571" s="2"/>
      <c r="G571" s="2"/>
    </row>
    <row r="572" spans="3:7">
      <c r="C572" s="2"/>
      <c r="D572" s="2"/>
      <c r="G572" s="2"/>
    </row>
    <row r="573" spans="3:7">
      <c r="C573" s="2"/>
      <c r="D573" s="2"/>
      <c r="G573" s="2"/>
    </row>
    <row r="574" spans="3:7">
      <c r="C574" s="2"/>
      <c r="D574" s="2"/>
      <c r="G574" s="2"/>
    </row>
    <row r="575" spans="3:7">
      <c r="C575" s="2"/>
      <c r="D575" s="2"/>
      <c r="G575" s="2"/>
    </row>
    <row r="576" spans="3:7">
      <c r="C576" s="2"/>
      <c r="D576" s="2"/>
      <c r="G576" s="2"/>
    </row>
    <row r="577" spans="3:7">
      <c r="C577" s="2"/>
      <c r="D577" s="2"/>
      <c r="G577" s="2"/>
    </row>
    <row r="578" spans="3:7">
      <c r="C578" s="2"/>
      <c r="D578" s="2"/>
      <c r="G578" s="2"/>
    </row>
    <row r="579" spans="3:7">
      <c r="C579" s="2"/>
      <c r="D579" s="2"/>
      <c r="G579" s="2"/>
    </row>
    <row r="580" spans="3:7">
      <c r="C580" s="2"/>
      <c r="D580" s="2"/>
      <c r="G580" s="2"/>
    </row>
    <row r="581" spans="3:7">
      <c r="C581" s="2"/>
      <c r="D581" s="2"/>
      <c r="G581" s="2"/>
    </row>
    <row r="582" spans="3:7">
      <c r="C582" s="2"/>
      <c r="D582" s="2"/>
      <c r="G582" s="2"/>
    </row>
    <row r="583" spans="3:7">
      <c r="C583" s="2"/>
      <c r="D583" s="2"/>
      <c r="G583" s="2"/>
    </row>
    <row r="584" spans="3:7">
      <c r="C584" s="2"/>
      <c r="D584" s="2"/>
      <c r="G584" s="2"/>
    </row>
    <row r="585" spans="3:7">
      <c r="C585" s="2"/>
      <c r="D585" s="2"/>
      <c r="G585" s="2"/>
    </row>
    <row r="586" spans="3:7">
      <c r="C586" s="2"/>
      <c r="D586" s="2"/>
      <c r="G586" s="2"/>
    </row>
    <row r="587" spans="3:7">
      <c r="C587" s="2"/>
      <c r="D587" s="2"/>
      <c r="G587" s="2"/>
    </row>
    <row r="588" spans="3:7">
      <c r="C588" s="2"/>
      <c r="D588" s="2"/>
      <c r="G588" s="2"/>
    </row>
    <row r="589" spans="3:7">
      <c r="C589" s="2"/>
      <c r="D589" s="2"/>
      <c r="G589" s="2"/>
    </row>
    <row r="590" spans="3:7">
      <c r="C590" s="2"/>
      <c r="D590" s="2"/>
      <c r="G590" s="2"/>
    </row>
    <row r="591" spans="3:7">
      <c r="C591" s="2"/>
      <c r="D591" s="2"/>
      <c r="G591" s="2"/>
    </row>
    <row r="592" spans="3:7">
      <c r="C592" s="2"/>
      <c r="D592" s="2"/>
      <c r="G592" s="2"/>
    </row>
    <row r="593" spans="3:7">
      <c r="C593" s="2"/>
      <c r="D593" s="2"/>
      <c r="G593" s="2"/>
    </row>
    <row r="594" spans="3:7">
      <c r="C594" s="2"/>
      <c r="D594" s="2"/>
      <c r="G594" s="2"/>
    </row>
    <row r="595" spans="3:7">
      <c r="C595" s="2"/>
      <c r="D595" s="2"/>
      <c r="G595" s="2"/>
    </row>
    <row r="596" spans="3:7">
      <c r="C596" s="2"/>
      <c r="D596" s="2"/>
      <c r="G596" s="2"/>
    </row>
    <row r="597" spans="3:7">
      <c r="C597" s="2"/>
      <c r="D597" s="2"/>
      <c r="G597" s="2"/>
    </row>
    <row r="598" spans="3:7">
      <c r="C598" s="2"/>
      <c r="D598" s="2"/>
      <c r="G598" s="2"/>
    </row>
    <row r="599" spans="3:7">
      <c r="C599" s="2"/>
      <c r="D599" s="2"/>
      <c r="G599" s="2"/>
    </row>
    <row r="600" spans="3:7">
      <c r="C600" s="2"/>
      <c r="D600" s="2"/>
      <c r="G600" s="2"/>
    </row>
    <row r="601" spans="3:7">
      <c r="C601" s="2"/>
      <c r="D601" s="2"/>
      <c r="G601" s="2"/>
    </row>
    <row r="602" spans="3:7">
      <c r="C602" s="2"/>
      <c r="D602" s="2"/>
      <c r="G602" s="2"/>
    </row>
    <row r="603" spans="3:7">
      <c r="C603" s="2"/>
      <c r="D603" s="2"/>
      <c r="G603" s="2"/>
    </row>
    <row r="604" spans="3:7">
      <c r="C604" s="2"/>
      <c r="D604" s="2"/>
      <c r="G604" s="2"/>
    </row>
    <row r="605" spans="3:7">
      <c r="C605" s="2"/>
      <c r="D605" s="2"/>
      <c r="G605" s="2"/>
    </row>
    <row r="606" spans="3:7">
      <c r="C606" s="2"/>
      <c r="D606" s="2"/>
      <c r="G606" s="2"/>
    </row>
    <row r="607" spans="3:7">
      <c r="C607" s="2"/>
      <c r="D607" s="2"/>
      <c r="G607" s="2"/>
    </row>
    <row r="608" spans="3:7">
      <c r="C608" s="2"/>
      <c r="D608" s="2"/>
      <c r="G608" s="2"/>
    </row>
    <row r="609" spans="3:7">
      <c r="C609" s="2"/>
      <c r="D609" s="2"/>
      <c r="G609" s="2"/>
    </row>
    <row r="610" spans="3:7">
      <c r="C610" s="2"/>
      <c r="D610" s="2"/>
      <c r="G610" s="2"/>
    </row>
    <row r="611" spans="3:7">
      <c r="C611" s="2"/>
      <c r="D611" s="2"/>
      <c r="G611" s="2"/>
    </row>
    <row r="612" spans="3:7">
      <c r="C612" s="2"/>
      <c r="D612" s="2"/>
      <c r="G612" s="2"/>
    </row>
    <row r="613" spans="3:7">
      <c r="C613" s="2"/>
      <c r="D613" s="2"/>
      <c r="G613" s="2"/>
    </row>
    <row r="614" spans="3:7">
      <c r="C614" s="2"/>
      <c r="D614" s="2"/>
      <c r="G614" s="2"/>
    </row>
    <row r="615" spans="3:7">
      <c r="C615" s="2"/>
      <c r="D615" s="2"/>
      <c r="G615" s="2"/>
    </row>
    <row r="616" spans="3:7">
      <c r="C616" s="2"/>
      <c r="D616" s="2"/>
      <c r="G616" s="2"/>
    </row>
    <row r="617" spans="3:7">
      <c r="C617" s="2"/>
      <c r="D617" s="2"/>
      <c r="G617" s="2"/>
    </row>
    <row r="618" spans="3:7">
      <c r="C618" s="2"/>
      <c r="D618" s="2"/>
      <c r="G618" s="2"/>
    </row>
    <row r="619" spans="3:7">
      <c r="C619" s="2"/>
      <c r="D619" s="2"/>
      <c r="G619" s="2"/>
    </row>
    <row r="620" spans="3:7">
      <c r="C620" s="2"/>
      <c r="D620" s="2"/>
      <c r="G620" s="2"/>
    </row>
    <row r="621" spans="3:7">
      <c r="C621" s="2"/>
      <c r="D621" s="2"/>
      <c r="G621" s="2"/>
    </row>
    <row r="622" spans="3:7">
      <c r="C622" s="2"/>
      <c r="D622" s="2"/>
      <c r="G622" s="2"/>
    </row>
    <row r="623" spans="3:7">
      <c r="C623" s="2"/>
      <c r="D623" s="2"/>
      <c r="G623" s="2"/>
    </row>
    <row r="624" spans="3:7">
      <c r="C624" s="2"/>
      <c r="D624" s="2"/>
      <c r="G624" s="2"/>
    </row>
    <row r="625" spans="3:7">
      <c r="C625" s="2"/>
      <c r="D625" s="2"/>
      <c r="G625" s="2"/>
    </row>
    <row r="626" spans="3:7">
      <c r="C626" s="2"/>
      <c r="D626" s="2"/>
      <c r="G626" s="2"/>
    </row>
    <row r="627" spans="3:7">
      <c r="C627" s="2"/>
      <c r="D627" s="2"/>
      <c r="G627" s="2"/>
    </row>
    <row r="628" spans="3:7">
      <c r="C628" s="2"/>
      <c r="D628" s="2"/>
      <c r="G628" s="2"/>
    </row>
    <row r="629" spans="3:7">
      <c r="C629" s="2"/>
      <c r="D629" s="2"/>
      <c r="G629" s="2"/>
    </row>
    <row r="630" spans="3:7">
      <c r="C630" s="2"/>
      <c r="D630" s="2"/>
      <c r="G630" s="2"/>
    </row>
    <row r="631" spans="3:7">
      <c r="C631" s="2"/>
      <c r="D631" s="2"/>
      <c r="G631" s="2"/>
    </row>
    <row r="632" spans="3:7">
      <c r="C632" s="2"/>
      <c r="D632" s="2"/>
      <c r="G632" s="2"/>
    </row>
    <row r="633" spans="3:7">
      <c r="C633" s="2"/>
      <c r="D633" s="2"/>
      <c r="G633" s="2"/>
    </row>
    <row r="634" spans="3:7">
      <c r="C634" s="2"/>
      <c r="D634" s="2"/>
      <c r="G634" s="2"/>
    </row>
    <row r="635" spans="3:7">
      <c r="C635" s="2"/>
      <c r="D635" s="2"/>
      <c r="G635" s="2"/>
    </row>
    <row r="636" spans="3:7">
      <c r="C636" s="2"/>
      <c r="D636" s="2"/>
      <c r="G636" s="2"/>
    </row>
    <row r="637" spans="3:7">
      <c r="C637" s="2"/>
      <c r="D637" s="2"/>
      <c r="G637" s="2"/>
    </row>
    <row r="638" spans="3:7">
      <c r="C638" s="2"/>
      <c r="D638" s="2"/>
      <c r="G638" s="2"/>
    </row>
    <row r="639" spans="3:7">
      <c r="C639" s="2"/>
      <c r="D639" s="2"/>
      <c r="G639" s="2"/>
    </row>
    <row r="640" spans="3:7">
      <c r="C640" s="2"/>
      <c r="D640" s="2"/>
      <c r="G640" s="2"/>
    </row>
    <row r="641" spans="3:7">
      <c r="C641" s="2"/>
      <c r="D641" s="2"/>
      <c r="G641" s="2"/>
    </row>
    <row r="642" spans="3:7">
      <c r="C642" s="2"/>
      <c r="D642" s="2"/>
      <c r="G642" s="2"/>
    </row>
    <row r="643" spans="3:7">
      <c r="C643" s="2"/>
      <c r="D643" s="2"/>
      <c r="G643" s="2"/>
    </row>
    <row r="644" spans="3:7">
      <c r="C644" s="2"/>
      <c r="D644" s="2"/>
      <c r="G644" s="2"/>
    </row>
    <row r="645" spans="3:7">
      <c r="C645" s="2"/>
      <c r="D645" s="2"/>
      <c r="G645" s="2"/>
    </row>
    <row r="646" spans="3:7">
      <c r="C646" s="2"/>
      <c r="D646" s="2"/>
      <c r="G646" s="2"/>
    </row>
    <row r="647" spans="3:7">
      <c r="C647" s="2"/>
      <c r="D647" s="2"/>
      <c r="G647" s="2"/>
    </row>
    <row r="648" spans="3:7">
      <c r="C648" s="2"/>
      <c r="D648" s="2"/>
      <c r="G648" s="2"/>
    </row>
    <row r="649" spans="3:7">
      <c r="C649" s="2"/>
      <c r="D649" s="2"/>
      <c r="G649" s="2"/>
    </row>
    <row r="650" spans="3:7">
      <c r="C650" s="2"/>
      <c r="D650" s="2"/>
      <c r="G650" s="2"/>
    </row>
    <row r="651" spans="3:7">
      <c r="C651" s="2"/>
      <c r="D651" s="2"/>
      <c r="G651" s="2"/>
    </row>
    <row r="652" spans="3:7">
      <c r="C652" s="2"/>
      <c r="D652" s="2"/>
      <c r="G652" s="2"/>
    </row>
    <row r="653" spans="3:7">
      <c r="C653" s="2"/>
      <c r="D653" s="2"/>
      <c r="G653" s="2"/>
    </row>
    <row r="654" spans="3:7">
      <c r="C654" s="2"/>
      <c r="D654" s="2"/>
      <c r="G654" s="2"/>
    </row>
    <row r="655" spans="3:7">
      <c r="C655" s="2"/>
      <c r="D655" s="2"/>
      <c r="G655" s="2"/>
    </row>
    <row r="656" spans="3:7">
      <c r="C656" s="2"/>
      <c r="D656" s="2"/>
      <c r="G656" s="2"/>
    </row>
    <row r="657" spans="3:7">
      <c r="C657" s="2"/>
      <c r="D657" s="2"/>
      <c r="G657" s="2"/>
    </row>
    <row r="658" spans="3:7">
      <c r="C658" s="2"/>
      <c r="D658" s="2"/>
      <c r="G658" s="2"/>
    </row>
    <row r="659" spans="3:7">
      <c r="C659" s="2"/>
      <c r="D659" s="2"/>
      <c r="G659" s="2"/>
    </row>
    <row r="660" spans="3:7">
      <c r="C660" s="2"/>
      <c r="D660" s="2"/>
      <c r="G660" s="2"/>
    </row>
    <row r="661" spans="3:7">
      <c r="C661" s="2"/>
      <c r="D661" s="2"/>
      <c r="G661" s="2"/>
    </row>
    <row r="662" spans="3:7">
      <c r="C662" s="2"/>
      <c r="D662" s="2"/>
      <c r="G662" s="2"/>
    </row>
    <row r="663" spans="3:7">
      <c r="C663" s="2"/>
      <c r="D663" s="2"/>
      <c r="G663" s="2"/>
    </row>
    <row r="664" spans="3:7">
      <c r="C664" s="2"/>
      <c r="D664" s="2"/>
      <c r="G664" s="2"/>
    </row>
    <row r="665" spans="3:7">
      <c r="C665" s="2"/>
      <c r="D665" s="2"/>
      <c r="G665" s="2"/>
    </row>
    <row r="666" spans="3:7">
      <c r="C666" s="2"/>
      <c r="D666" s="2"/>
      <c r="G666" s="2"/>
    </row>
    <row r="667" spans="3:7">
      <c r="C667" s="2"/>
      <c r="D667" s="2"/>
      <c r="G667" s="2"/>
    </row>
    <row r="668" spans="3:7">
      <c r="C668" s="2"/>
      <c r="D668" s="2"/>
      <c r="G668" s="2"/>
    </row>
    <row r="669" spans="3:7">
      <c r="C669" s="2"/>
      <c r="D669" s="2"/>
      <c r="G669" s="2"/>
    </row>
    <row r="670" spans="3:7">
      <c r="C670" s="2"/>
      <c r="D670" s="2"/>
      <c r="G670" s="2"/>
    </row>
    <row r="671" spans="3:7">
      <c r="C671" s="2"/>
      <c r="D671" s="2"/>
      <c r="G671" s="2"/>
    </row>
    <row r="672" spans="3:7">
      <c r="C672" s="2"/>
      <c r="D672" s="2"/>
      <c r="G672" s="2"/>
    </row>
    <row r="673" spans="3:7">
      <c r="C673" s="2"/>
      <c r="D673" s="2"/>
      <c r="G673" s="2"/>
    </row>
    <row r="674" spans="3:7">
      <c r="C674" s="2"/>
      <c r="D674" s="2"/>
      <c r="G674" s="2"/>
    </row>
    <row r="675" spans="3:7">
      <c r="C675" s="2"/>
      <c r="D675" s="2"/>
      <c r="G675" s="2"/>
    </row>
    <row r="676" spans="3:7">
      <c r="C676" s="2"/>
      <c r="D676" s="2"/>
      <c r="G676" s="2"/>
    </row>
    <row r="677" spans="3:7">
      <c r="C677" s="2"/>
      <c r="D677" s="2"/>
      <c r="G677" s="2"/>
    </row>
    <row r="678" spans="3:7">
      <c r="C678" s="2"/>
      <c r="D678" s="2"/>
      <c r="G678" s="2"/>
    </row>
    <row r="679" spans="3:7">
      <c r="C679" s="2"/>
      <c r="D679" s="2"/>
      <c r="G679" s="2"/>
    </row>
    <row r="680" spans="3:7">
      <c r="C680" s="2"/>
      <c r="D680" s="2"/>
      <c r="G680" s="2"/>
    </row>
    <row r="681" spans="3:7">
      <c r="C681" s="2"/>
      <c r="D681" s="2"/>
      <c r="G681" s="2"/>
    </row>
    <row r="682" spans="3:7">
      <c r="C682" s="2"/>
      <c r="D682" s="2"/>
      <c r="G682" s="2"/>
    </row>
    <row r="683" spans="3:7">
      <c r="C683" s="2"/>
      <c r="D683" s="2"/>
      <c r="G683" s="2"/>
    </row>
    <row r="684" spans="3:7">
      <c r="C684" s="2"/>
      <c r="D684" s="2"/>
      <c r="G684" s="2"/>
    </row>
    <row r="685" spans="3:7">
      <c r="C685" s="2"/>
      <c r="D685" s="2"/>
      <c r="G685" s="2"/>
    </row>
    <row r="686" spans="3:7">
      <c r="C686" s="2"/>
      <c r="D686" s="2"/>
      <c r="G686" s="2"/>
    </row>
    <row r="687" spans="3:7">
      <c r="C687" s="2"/>
      <c r="D687" s="2"/>
      <c r="G687" s="2"/>
    </row>
    <row r="688" spans="3:7">
      <c r="C688" s="2"/>
      <c r="D688" s="2"/>
      <c r="G688" s="2"/>
    </row>
    <row r="689" spans="3:7">
      <c r="C689" s="2"/>
      <c r="D689" s="2"/>
      <c r="G689" s="2"/>
    </row>
    <row r="690" spans="3:7">
      <c r="C690" s="2"/>
      <c r="D690" s="2"/>
      <c r="G690" s="2"/>
    </row>
    <row r="691" spans="3:7">
      <c r="C691" s="2"/>
      <c r="D691" s="2"/>
      <c r="G691" s="2"/>
    </row>
    <row r="692" spans="3:7">
      <c r="C692" s="2"/>
      <c r="D692" s="2"/>
      <c r="G692" s="2"/>
    </row>
    <row r="693" spans="3:7">
      <c r="C693" s="2"/>
      <c r="D693" s="2"/>
      <c r="G693" s="2"/>
    </row>
    <row r="694" spans="3:7">
      <c r="C694" s="2"/>
      <c r="D694" s="2"/>
      <c r="G694" s="2"/>
    </row>
    <row r="695" spans="3:7">
      <c r="C695" s="2"/>
      <c r="D695" s="2"/>
      <c r="G695" s="2"/>
    </row>
    <row r="696" spans="3:7">
      <c r="C696" s="2"/>
      <c r="D696" s="2"/>
      <c r="G696" s="2"/>
    </row>
    <row r="697" spans="3:7">
      <c r="C697" s="2"/>
      <c r="D697" s="2"/>
      <c r="G697" s="2"/>
    </row>
    <row r="698" spans="3:7">
      <c r="C698" s="2"/>
      <c r="D698" s="2"/>
      <c r="G698" s="2"/>
    </row>
    <row r="699" spans="3:7">
      <c r="C699" s="2"/>
      <c r="D699" s="2"/>
      <c r="G699" s="2"/>
    </row>
    <row r="700" spans="3:7">
      <c r="C700" s="2"/>
      <c r="D700" s="2"/>
      <c r="G700" s="2"/>
    </row>
    <row r="701" spans="3:7">
      <c r="C701" s="2"/>
      <c r="D701" s="2"/>
      <c r="G701" s="2"/>
    </row>
    <row r="702" spans="3:7">
      <c r="C702" s="2"/>
      <c r="D702" s="2"/>
      <c r="G702" s="2"/>
    </row>
    <row r="703" spans="3:7">
      <c r="C703" s="2"/>
      <c r="D703" s="2"/>
      <c r="G703" s="2"/>
    </row>
    <row r="704" spans="3:7">
      <c r="C704" s="2"/>
      <c r="D704" s="2"/>
      <c r="G704" s="2"/>
    </row>
    <row r="705" spans="3:7">
      <c r="C705" s="2"/>
      <c r="D705" s="2"/>
      <c r="G705" s="2"/>
    </row>
    <row r="706" spans="3:7">
      <c r="C706" s="2"/>
      <c r="D706" s="2"/>
      <c r="G706" s="2"/>
    </row>
    <row r="707" spans="3:7">
      <c r="C707" s="2"/>
      <c r="D707" s="2"/>
      <c r="G707" s="2"/>
    </row>
    <row r="708" spans="3:7">
      <c r="C708" s="2"/>
      <c r="D708" s="2"/>
      <c r="G708" s="2"/>
    </row>
    <row r="709" spans="3:7">
      <c r="C709" s="2"/>
      <c r="D709" s="2"/>
      <c r="G709" s="2"/>
    </row>
    <row r="710" spans="3:7">
      <c r="C710" s="2"/>
      <c r="D710" s="2"/>
      <c r="G710" s="2"/>
    </row>
    <row r="711" spans="3:7">
      <c r="C711" s="2"/>
      <c r="D711" s="2"/>
      <c r="G711" s="2"/>
    </row>
    <row r="712" spans="3:7">
      <c r="C712" s="2"/>
      <c r="D712" s="2"/>
      <c r="G712" s="2"/>
    </row>
    <row r="713" spans="3:7">
      <c r="C713" s="2"/>
      <c r="D713" s="2"/>
      <c r="G713" s="2"/>
    </row>
    <row r="714" spans="3:7">
      <c r="C714" s="2"/>
      <c r="D714" s="2"/>
      <c r="G714" s="2"/>
    </row>
    <row r="715" spans="3:7">
      <c r="C715" s="2"/>
      <c r="D715" s="2"/>
      <c r="G715" s="2"/>
    </row>
    <row r="716" spans="3:7">
      <c r="C716" s="2"/>
      <c r="D716" s="2"/>
      <c r="G716" s="2"/>
    </row>
    <row r="717" spans="3:7">
      <c r="C717" s="2"/>
      <c r="D717" s="2"/>
      <c r="G717" s="2"/>
    </row>
    <row r="718" spans="3:7">
      <c r="C718" s="2"/>
      <c r="D718" s="2"/>
      <c r="G718" s="2"/>
    </row>
    <row r="719" spans="3:7">
      <c r="C719" s="2"/>
      <c r="D719" s="2"/>
      <c r="G719" s="2"/>
    </row>
    <row r="720" spans="3:7">
      <c r="C720" s="2"/>
      <c r="D720" s="2"/>
      <c r="G720" s="2"/>
    </row>
    <row r="721" spans="3:7">
      <c r="C721" s="2"/>
      <c r="D721" s="2"/>
      <c r="G721" s="2"/>
    </row>
    <row r="722" spans="3:7">
      <c r="C722" s="2"/>
      <c r="D722" s="2"/>
      <c r="G722" s="2"/>
    </row>
    <row r="723" spans="3:7">
      <c r="C723" s="2"/>
      <c r="D723" s="2"/>
      <c r="G723" s="2"/>
    </row>
    <row r="724" spans="3:7">
      <c r="C724" s="2"/>
      <c r="D724" s="2"/>
      <c r="G724" s="2"/>
    </row>
    <row r="725" spans="3:7">
      <c r="C725" s="2"/>
      <c r="D725" s="2"/>
      <c r="G725" s="2"/>
    </row>
    <row r="726" spans="3:7">
      <c r="C726" s="2"/>
      <c r="D726" s="2"/>
      <c r="G726" s="2"/>
    </row>
    <row r="727" spans="3:7">
      <c r="C727" s="2"/>
      <c r="D727" s="2"/>
      <c r="G727" s="2"/>
    </row>
    <row r="728" spans="3:7">
      <c r="C728" s="2"/>
      <c r="D728" s="2"/>
      <c r="G728" s="2"/>
    </row>
    <row r="729" spans="3:7">
      <c r="C729" s="2"/>
      <c r="D729" s="2"/>
      <c r="G729" s="2"/>
    </row>
    <row r="730" spans="3:7">
      <c r="C730" s="2"/>
      <c r="D730" s="2"/>
      <c r="G730" s="2"/>
    </row>
    <row r="731" spans="3:7">
      <c r="C731" s="2"/>
      <c r="D731" s="2"/>
      <c r="G731" s="2"/>
    </row>
    <row r="732" spans="3:7">
      <c r="C732" s="2"/>
      <c r="D732" s="2"/>
      <c r="G732" s="2"/>
    </row>
    <row r="733" spans="3:7">
      <c r="C733" s="2"/>
      <c r="D733" s="2"/>
      <c r="G733" s="2"/>
    </row>
    <row r="734" spans="3:7">
      <c r="C734" s="2"/>
      <c r="D734" s="2"/>
      <c r="G734" s="2"/>
    </row>
    <row r="735" spans="3:7">
      <c r="C735" s="2"/>
      <c r="D735" s="2"/>
      <c r="G735" s="2"/>
    </row>
    <row r="736" spans="3:7">
      <c r="C736" s="2"/>
      <c r="D736" s="2"/>
      <c r="G736" s="2"/>
    </row>
    <row r="737" spans="3:7">
      <c r="C737" s="2"/>
      <c r="D737" s="2"/>
      <c r="G737" s="2"/>
    </row>
    <row r="738" spans="3:7">
      <c r="C738" s="2"/>
      <c r="D738" s="2"/>
      <c r="G738" s="2"/>
    </row>
    <row r="739" spans="3:7">
      <c r="C739" s="2"/>
      <c r="D739" s="2"/>
      <c r="G739" s="2"/>
    </row>
    <row r="740" spans="3:7">
      <c r="C740" s="2"/>
      <c r="D740" s="2"/>
      <c r="G740" s="2"/>
    </row>
    <row r="741" spans="3:7">
      <c r="C741" s="2"/>
      <c r="D741" s="2"/>
      <c r="G741" s="2"/>
    </row>
    <row r="742" spans="3:7">
      <c r="C742" s="2"/>
      <c r="D742" s="2"/>
      <c r="G742" s="2"/>
    </row>
    <row r="743" spans="3:7">
      <c r="C743" s="2"/>
      <c r="D743" s="2"/>
      <c r="G743" s="2"/>
    </row>
    <row r="744" spans="3:7">
      <c r="C744" s="2"/>
      <c r="D744" s="2"/>
      <c r="G744" s="2"/>
    </row>
    <row r="745" spans="3:7">
      <c r="C745" s="2"/>
      <c r="D745" s="2"/>
      <c r="G745" s="2"/>
    </row>
    <row r="746" spans="3:7">
      <c r="C746" s="2"/>
      <c r="D746" s="2"/>
      <c r="G746" s="2"/>
    </row>
    <row r="747" spans="3:7">
      <c r="C747" s="2"/>
      <c r="D747" s="2"/>
      <c r="G747" s="2"/>
    </row>
    <row r="748" spans="3:7">
      <c r="C748" s="2"/>
      <c r="D748" s="2"/>
      <c r="G748" s="2"/>
    </row>
    <row r="749" spans="3:7">
      <c r="C749" s="2"/>
      <c r="D749" s="2"/>
      <c r="G749" s="2"/>
    </row>
    <row r="750" spans="3:7">
      <c r="C750" s="2"/>
      <c r="D750" s="2"/>
      <c r="G750" s="2"/>
    </row>
    <row r="751" spans="3:7">
      <c r="C751" s="2"/>
      <c r="D751" s="2"/>
      <c r="G751" s="2"/>
    </row>
    <row r="752" spans="3:7">
      <c r="C752" s="2"/>
      <c r="D752" s="2"/>
      <c r="G752" s="2"/>
    </row>
    <row r="753" spans="3:7">
      <c r="C753" s="2"/>
      <c r="D753" s="2"/>
      <c r="G753" s="2"/>
    </row>
    <row r="754" spans="3:7">
      <c r="C754" s="2"/>
      <c r="D754" s="2"/>
      <c r="G754" s="2"/>
    </row>
    <row r="755" spans="3:7">
      <c r="C755" s="2"/>
      <c r="D755" s="2"/>
      <c r="G755" s="2"/>
    </row>
    <row r="756" spans="3:7">
      <c r="C756" s="2"/>
      <c r="D756" s="2"/>
      <c r="G756" s="2"/>
    </row>
    <row r="757" spans="3:7">
      <c r="C757" s="2"/>
      <c r="D757" s="2"/>
      <c r="G757" s="2"/>
    </row>
    <row r="758" spans="3:7">
      <c r="C758" s="2"/>
      <c r="D758" s="2"/>
      <c r="G758" s="2"/>
    </row>
    <row r="759" spans="3:7">
      <c r="C759" s="2"/>
      <c r="D759" s="2"/>
      <c r="G759" s="2"/>
    </row>
    <row r="760" spans="3:7">
      <c r="C760" s="2"/>
      <c r="D760" s="2"/>
      <c r="G760" s="2"/>
    </row>
    <row r="761" spans="3:7">
      <c r="C761" s="2"/>
      <c r="D761" s="2"/>
      <c r="G761" s="2"/>
    </row>
    <row r="762" spans="3:7">
      <c r="C762" s="2"/>
      <c r="D762" s="2"/>
      <c r="G762" s="2"/>
    </row>
    <row r="763" spans="3:7">
      <c r="C763" s="2"/>
      <c r="D763" s="2"/>
      <c r="G763" s="2"/>
    </row>
    <row r="764" spans="3:7">
      <c r="C764" s="2"/>
      <c r="D764" s="2"/>
      <c r="G764" s="2"/>
    </row>
    <row r="765" spans="3:7">
      <c r="C765" s="2"/>
      <c r="D765" s="2"/>
      <c r="G765" s="2"/>
    </row>
    <row r="766" spans="3:7">
      <c r="C766" s="2"/>
      <c r="D766" s="2"/>
      <c r="G766" s="2"/>
    </row>
    <row r="767" spans="3:7">
      <c r="C767" s="2"/>
      <c r="D767" s="2"/>
      <c r="G767" s="2"/>
    </row>
    <row r="768" spans="3:7">
      <c r="C768" s="2"/>
      <c r="D768" s="2"/>
      <c r="G768" s="2"/>
    </row>
    <row r="769" spans="3:7">
      <c r="C769" s="2"/>
      <c r="D769" s="2"/>
      <c r="G769" s="2"/>
    </row>
    <row r="770" spans="3:7">
      <c r="C770" s="2"/>
      <c r="D770" s="2"/>
      <c r="G770" s="2"/>
    </row>
    <row r="771" spans="3:7">
      <c r="C771" s="2"/>
      <c r="D771" s="2"/>
      <c r="G771" s="2"/>
    </row>
    <row r="772" spans="3:7">
      <c r="C772" s="2"/>
      <c r="D772" s="2"/>
      <c r="G772" s="2"/>
    </row>
    <row r="773" spans="3:7">
      <c r="C773" s="2"/>
      <c r="D773" s="2"/>
      <c r="G773" s="2"/>
    </row>
    <row r="774" spans="3:7">
      <c r="C774" s="2"/>
      <c r="D774" s="2"/>
      <c r="G774" s="2"/>
    </row>
    <row r="775" spans="3:7">
      <c r="C775" s="2"/>
      <c r="D775" s="2"/>
      <c r="G775" s="2"/>
    </row>
    <row r="776" spans="3:7">
      <c r="C776" s="2"/>
      <c r="D776" s="2"/>
      <c r="G776" s="2"/>
    </row>
    <row r="777" spans="3:7">
      <c r="C777" s="2"/>
      <c r="D777" s="2"/>
      <c r="G777" s="2"/>
    </row>
    <row r="778" spans="3:7">
      <c r="C778" s="2"/>
      <c r="D778" s="2"/>
      <c r="G778" s="2"/>
    </row>
    <row r="779" spans="3:7">
      <c r="C779" s="2"/>
      <c r="D779" s="2"/>
      <c r="G779" s="2"/>
    </row>
    <row r="780" spans="3:7">
      <c r="C780" s="2"/>
      <c r="D780" s="2"/>
      <c r="G780" s="2"/>
    </row>
    <row r="781" spans="3:7">
      <c r="C781" s="2"/>
      <c r="D781" s="2"/>
      <c r="G781" s="2"/>
    </row>
  </sheetData>
  <mergeCells count="15">
    <mergeCell ref="L5:L6"/>
    <mergeCell ref="M5:M6"/>
    <mergeCell ref="N5:N6"/>
    <mergeCell ref="O5:O6"/>
    <mergeCell ref="P5:P6"/>
    <mergeCell ref="A2:J2"/>
    <mergeCell ref="A4:P4"/>
    <mergeCell ref="A5:A6"/>
    <mergeCell ref="B5:B6"/>
    <mergeCell ref="C5:C6"/>
    <mergeCell ref="D5:D6"/>
    <mergeCell ref="E5:E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opLeftCell="A13" workbookViewId="0">
      <selection activeCell="F31" sqref="F31"/>
    </sheetView>
  </sheetViews>
  <sheetFormatPr baseColWidth="10" defaultColWidth="11.42578125" defaultRowHeight="15"/>
  <cols>
    <col min="1" max="1" width="66.28515625" bestFit="1" customWidth="1"/>
    <col min="2" max="2" width="12.28515625" customWidth="1"/>
    <col min="4" max="4" width="13.28515625" bestFit="1" customWidth="1"/>
  </cols>
  <sheetData>
    <row r="1" spans="1:2">
      <c r="A1" s="119"/>
      <c r="B1" s="119"/>
    </row>
    <row r="2" spans="1:2" ht="18.75">
      <c r="A2" s="120" t="s">
        <v>196</v>
      </c>
      <c r="B2" s="120"/>
    </row>
    <row r="3" spans="1:2" ht="18.75">
      <c r="A3" s="120" t="s">
        <v>197</v>
      </c>
      <c r="B3" s="120"/>
    </row>
    <row r="4" spans="1:2">
      <c r="A4" s="119"/>
      <c r="B4" s="119"/>
    </row>
    <row r="5" spans="1:2" ht="18">
      <c r="A5" s="121" t="s">
        <v>198</v>
      </c>
      <c r="B5" s="121"/>
    </row>
    <row r="6" spans="1:2" ht="15.75">
      <c r="A6" s="122"/>
      <c r="B6" s="119"/>
    </row>
    <row r="7" spans="1:2" ht="15.75">
      <c r="A7" s="123"/>
      <c r="B7" s="119"/>
    </row>
    <row r="8" spans="1:2" ht="15.75">
      <c r="A8" s="124" t="s">
        <v>199</v>
      </c>
      <c r="B8" s="124"/>
    </row>
    <row r="9" spans="1:2">
      <c r="A9" s="119"/>
      <c r="B9" s="119"/>
    </row>
    <row r="10" spans="1:2" ht="15.75" thickBot="1">
      <c r="A10" s="119"/>
      <c r="B10" s="119"/>
    </row>
    <row r="11" spans="1:2" ht="15.75" thickBot="1">
      <c r="A11" s="125" t="s">
        <v>200</v>
      </c>
      <c r="B11" s="126" t="s">
        <v>201</v>
      </c>
    </row>
    <row r="12" spans="1:2">
      <c r="A12" s="127"/>
      <c r="B12" s="119"/>
    </row>
    <row r="13" spans="1:2" ht="15.75">
      <c r="A13" s="128" t="s">
        <v>202</v>
      </c>
      <c r="B13" s="129">
        <v>0</v>
      </c>
    </row>
    <row r="14" spans="1:2" ht="15.75">
      <c r="A14" s="130" t="s">
        <v>203</v>
      </c>
      <c r="B14" s="131">
        <f>0</f>
        <v>0</v>
      </c>
    </row>
    <row r="15" spans="1:2" ht="15.75">
      <c r="A15" s="132" t="s">
        <v>204</v>
      </c>
      <c r="B15" s="133">
        <f>773+61+295+148+204</f>
        <v>1481</v>
      </c>
    </row>
    <row r="16" spans="1:2" ht="15.75">
      <c r="A16" s="134"/>
      <c r="B16" s="135"/>
    </row>
    <row r="17" spans="1:6" ht="15.75">
      <c r="A17" s="136" t="s">
        <v>205</v>
      </c>
      <c r="B17" s="135"/>
    </row>
    <row r="18" spans="1:6">
      <c r="A18" s="137"/>
      <c r="B18" s="135"/>
    </row>
    <row r="19" spans="1:6" ht="15.75">
      <c r="A19" s="128" t="s">
        <v>206</v>
      </c>
      <c r="B19" s="129">
        <v>0</v>
      </c>
    </row>
    <row r="20" spans="1:6" ht="15.75">
      <c r="A20" s="130" t="s">
        <v>207</v>
      </c>
      <c r="B20" s="138">
        <v>1481</v>
      </c>
      <c r="C20" s="139"/>
      <c r="F20" s="140"/>
    </row>
    <row r="21" spans="1:6" ht="15.75">
      <c r="A21" s="141" t="s">
        <v>208</v>
      </c>
      <c r="B21" s="133">
        <f>947+210+774+586+437</f>
        <v>2954</v>
      </c>
      <c r="C21" s="139"/>
      <c r="D21" s="140"/>
    </row>
    <row r="22" spans="1:6" ht="15.75">
      <c r="A22" s="142"/>
      <c r="B22" s="143"/>
      <c r="C22" s="139"/>
    </row>
    <row r="23" spans="1:6" ht="15.75">
      <c r="A23" s="144" t="s">
        <v>209</v>
      </c>
      <c r="B23" s="145">
        <f>164+0+225+4+112</f>
        <v>505</v>
      </c>
      <c r="C23" s="139"/>
    </row>
    <row r="24" spans="1:6">
      <c r="A24" s="119"/>
      <c r="B24" s="135"/>
    </row>
    <row r="25" spans="1:6">
      <c r="A25" s="119"/>
      <c r="B25" s="119"/>
    </row>
    <row r="26" spans="1:6" ht="15.75">
      <c r="A26" s="146" t="s">
        <v>210</v>
      </c>
      <c r="B26" s="147">
        <f>B20+B21+B23</f>
        <v>4940</v>
      </c>
    </row>
    <row r="27" spans="1:6">
      <c r="D27" s="140"/>
    </row>
    <row r="30" spans="1:6">
      <c r="D30" s="140"/>
    </row>
    <row r="32" spans="1:6">
      <c r="D32" s="140"/>
    </row>
  </sheetData>
  <mergeCells count="4">
    <mergeCell ref="A2:B2"/>
    <mergeCell ref="A3:B3"/>
    <mergeCell ref="A5:B5"/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2022-06-13T13:39:49Z</dcterms:created>
  <dcterms:modified xsi:type="dcterms:W3CDTF">2022-06-13T13:40:45Z</dcterms:modified>
</cp:coreProperties>
</file>