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8" windowWidth="23232" windowHeight="12540"/>
  </bookViews>
  <sheets>
    <sheet name="pipMars2022" sheetId="2" r:id="rId1"/>
    <sheet name="Feuil3" sheetId="3" r:id="rId2"/>
  </sheets>
  <calcPr calcId="144525"/>
</workbook>
</file>

<file path=xl/calcChain.xml><?xml version="1.0" encoding="utf-8"?>
<calcChain xmlns="http://schemas.openxmlformats.org/spreadsheetml/2006/main">
  <c r="B200" i="2" l="1"/>
  <c r="B199" i="2"/>
  <c r="B198" i="2"/>
  <c r="B195" i="2"/>
  <c r="B192" i="2"/>
  <c r="N184" i="2"/>
  <c r="E184" i="2"/>
  <c r="N183" i="2"/>
  <c r="E183" i="2"/>
  <c r="N182" i="2"/>
  <c r="N181" i="2"/>
  <c r="N180" i="2"/>
  <c r="N179" i="2"/>
  <c r="N178" i="2"/>
  <c r="N177" i="2"/>
  <c r="N176" i="2"/>
  <c r="N175" i="2"/>
  <c r="N174" i="2"/>
  <c r="N173" i="2"/>
  <c r="E173" i="2"/>
  <c r="E165" i="2" s="1"/>
  <c r="N172" i="2"/>
  <c r="N171" i="2"/>
  <c r="N170" i="2"/>
  <c r="N169" i="2"/>
  <c r="N168" i="2"/>
  <c r="N167" i="2"/>
  <c r="M165" i="2"/>
  <c r="M186" i="2" s="1"/>
  <c r="L165" i="2"/>
  <c r="L186" i="2" s="1"/>
  <c r="K165" i="2"/>
  <c r="K186" i="2" s="1"/>
  <c r="J165" i="2"/>
  <c r="J186" i="2" s="1"/>
  <c r="I165" i="2"/>
  <c r="I186" i="2" s="1"/>
  <c r="H165" i="2"/>
  <c r="G165" i="2"/>
  <c r="G186" i="2" s="1"/>
  <c r="F165" i="2"/>
  <c r="F186" i="2" s="1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1" i="2"/>
  <c r="M131" i="2"/>
  <c r="L131" i="2"/>
  <c r="K131" i="2"/>
  <c r="J131" i="2"/>
  <c r="I131" i="2"/>
  <c r="H131" i="2"/>
  <c r="H186" i="2" s="1"/>
  <c r="G131" i="2"/>
  <c r="F131" i="2"/>
  <c r="E131" i="2"/>
  <c r="N129" i="2"/>
  <c r="N128" i="2"/>
  <c r="N127" i="2"/>
  <c r="N126" i="2"/>
  <c r="N125" i="2"/>
  <c r="E125" i="2"/>
  <c r="N124" i="2"/>
  <c r="N123" i="2"/>
  <c r="N122" i="2"/>
  <c r="G122" i="2"/>
  <c r="N121" i="2"/>
  <c r="E121" i="2"/>
  <c r="N120" i="2"/>
  <c r="N119" i="2"/>
  <c r="N118" i="2"/>
  <c r="M116" i="2"/>
  <c r="L116" i="2"/>
  <c r="K116" i="2"/>
  <c r="N116" i="2" s="1"/>
  <c r="J116" i="2"/>
  <c r="I116" i="2"/>
  <c r="H116" i="2"/>
  <c r="G116" i="2"/>
  <c r="F116" i="2"/>
  <c r="E116" i="2"/>
  <c r="N114" i="2"/>
  <c r="N113" i="2"/>
  <c r="N112" i="2"/>
  <c r="N111" i="2"/>
  <c r="N110" i="2"/>
  <c r="N109" i="2"/>
  <c r="N108" i="2"/>
  <c r="N107" i="2"/>
  <c r="E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M92" i="2"/>
  <c r="B197" i="2" s="1"/>
  <c r="L92" i="2"/>
  <c r="K92" i="2"/>
  <c r="N92" i="2" s="1"/>
  <c r="J92" i="2"/>
  <c r="I92" i="2"/>
  <c r="H92" i="2"/>
  <c r="G92" i="2"/>
  <c r="F92" i="2"/>
  <c r="E92" i="2"/>
  <c r="N90" i="2"/>
  <c r="N89" i="2"/>
  <c r="N88" i="2"/>
  <c r="G88" i="2"/>
  <c r="G84" i="2" s="1"/>
  <c r="N87" i="2"/>
  <c r="N86" i="2"/>
  <c r="M84" i="2"/>
  <c r="B196" i="2" s="1"/>
  <c r="L84" i="2"/>
  <c r="K84" i="2"/>
  <c r="N84" i="2" s="1"/>
  <c r="J84" i="2"/>
  <c r="I84" i="2"/>
  <c r="H84" i="2"/>
  <c r="F84" i="2"/>
  <c r="E84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2" i="2"/>
  <c r="M62" i="2"/>
  <c r="L62" i="2"/>
  <c r="K62" i="2"/>
  <c r="J62" i="2"/>
  <c r="I62" i="2"/>
  <c r="H62" i="2"/>
  <c r="G62" i="2"/>
  <c r="F62" i="2"/>
  <c r="E62" i="2"/>
  <c r="N60" i="2"/>
  <c r="N59" i="2"/>
  <c r="N58" i="2"/>
  <c r="N57" i="2"/>
  <c r="N56" i="2"/>
  <c r="N55" i="2"/>
  <c r="N54" i="2"/>
  <c r="N53" i="2"/>
  <c r="N52" i="2"/>
  <c r="E52" i="2"/>
  <c r="N51" i="2"/>
  <c r="E51" i="2"/>
  <c r="N50" i="2"/>
  <c r="N49" i="2"/>
  <c r="N48" i="2"/>
  <c r="N47" i="2"/>
  <c r="N46" i="2"/>
  <c r="N45" i="2"/>
  <c r="N44" i="2"/>
  <c r="N43" i="2"/>
  <c r="N42" i="2"/>
  <c r="N41" i="2"/>
  <c r="M39" i="2"/>
  <c r="B194" i="2" s="1"/>
  <c r="L39" i="2"/>
  <c r="K39" i="2"/>
  <c r="N39" i="2" s="1"/>
  <c r="J39" i="2"/>
  <c r="I39" i="2"/>
  <c r="H39" i="2"/>
  <c r="G39" i="2"/>
  <c r="F39" i="2"/>
  <c r="E39" i="2"/>
  <c r="N37" i="2"/>
  <c r="N36" i="2"/>
  <c r="N35" i="2"/>
  <c r="N34" i="2"/>
  <c r="N33" i="2"/>
  <c r="N32" i="2"/>
  <c r="N31" i="2"/>
  <c r="N30" i="2"/>
  <c r="M28" i="2"/>
  <c r="B193" i="2" s="1"/>
  <c r="L28" i="2"/>
  <c r="K28" i="2"/>
  <c r="N28" i="2" s="1"/>
  <c r="J28" i="2"/>
  <c r="I28" i="2"/>
  <c r="H28" i="2"/>
  <c r="G28" i="2"/>
  <c r="F28" i="2"/>
  <c r="E28" i="2"/>
  <c r="N26" i="2"/>
  <c r="N25" i="2"/>
  <c r="N24" i="2"/>
  <c r="N23" i="2"/>
  <c r="N22" i="2"/>
  <c r="N21" i="2"/>
  <c r="N20" i="2"/>
  <c r="N19" i="2"/>
  <c r="E19" i="2"/>
  <c r="N18" i="2"/>
  <c r="N17" i="2"/>
  <c r="E17" i="2"/>
  <c r="E8" i="2" s="1"/>
  <c r="N16" i="2"/>
  <c r="N15" i="2"/>
  <c r="N14" i="2"/>
  <c r="N13" i="2"/>
  <c r="N12" i="2"/>
  <c r="N11" i="2"/>
  <c r="N10" i="2"/>
  <c r="M8" i="2"/>
  <c r="L8" i="2"/>
  <c r="K8" i="2"/>
  <c r="N8" i="2" s="1"/>
  <c r="J8" i="2"/>
  <c r="I8" i="2"/>
  <c r="H8" i="2"/>
  <c r="G8" i="2"/>
  <c r="F8" i="2"/>
  <c r="B201" i="2" l="1"/>
  <c r="E186" i="2"/>
  <c r="N165" i="2"/>
  <c r="N186" i="2" s="1"/>
</calcChain>
</file>

<file path=xl/sharedStrings.xml><?xml version="1.0" encoding="utf-8"?>
<sst xmlns="http://schemas.openxmlformats.org/spreadsheetml/2006/main" count="632" uniqueCount="196">
  <si>
    <t xml:space="preserve">                                      PROGRAMME D'INVESTISSEMENT PUBLIC DE 2022</t>
  </si>
  <si>
    <t>Mis à jour le 07 Mars 2022</t>
  </si>
  <si>
    <t>INTITULE/SECTEUR</t>
  </si>
  <si>
    <t>Intitulé</t>
  </si>
  <si>
    <t>Bailleur</t>
  </si>
  <si>
    <t>Fin</t>
  </si>
  <si>
    <t>Coût</t>
  </si>
  <si>
    <t>LFR 2021</t>
  </si>
  <si>
    <t>LFI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</si>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</sst>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40C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4" borderId="4" xfId="3" applyNumberFormat="1" applyFont="1" applyFill="1" applyBorder="1" applyAlignment="1" applyProtection="1">
      <alignment vertical="top"/>
    </xf>
    <xf numFmtId="0" fontId="9" fillId="4" borderId="5" xfId="3" applyNumberFormat="1" applyFont="1" applyFill="1" applyBorder="1" applyAlignment="1" applyProtection="1">
      <alignment vertical="top"/>
    </xf>
    <xf numFmtId="0" fontId="9" fillId="4" borderId="6" xfId="3" applyNumberFormat="1" applyFont="1" applyFill="1" applyBorder="1" applyAlignment="1" applyProtection="1">
      <alignment vertical="top"/>
    </xf>
    <xf numFmtId="3" fontId="9" fillId="4" borderId="5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2" applyFont="1" applyFill="1" applyBorder="1" applyAlignment="1">
      <alignment vertical="center"/>
    </xf>
    <xf numFmtId="0" fontId="3" fillId="2" borderId="7" xfId="2" applyFont="1" applyFill="1" applyBorder="1" applyAlignment="1"/>
    <xf numFmtId="0" fontId="3" fillId="2" borderId="7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2" borderId="7" xfId="3" applyFont="1" applyFill="1" applyBorder="1" applyAlignment="1">
      <alignment horizontal="left" vertical="center"/>
    </xf>
    <xf numFmtId="0" fontId="3" fillId="2" borderId="7" xfId="3" quotePrefix="1" applyFont="1" applyFill="1" applyBorder="1" applyAlignment="1">
      <alignment horizontal="left"/>
    </xf>
    <xf numFmtId="0" fontId="3" fillId="2" borderId="7" xfId="3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3" fillId="3" borderId="0" xfId="3" quotePrefix="1" applyFont="1" applyFill="1" applyBorder="1" applyAlignment="1">
      <alignment horizontal="left"/>
    </xf>
    <xf numFmtId="0" fontId="9" fillId="3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4" borderId="8" xfId="3" applyNumberFormat="1" applyFont="1" applyFill="1" applyBorder="1" applyAlignment="1" applyProtection="1">
      <alignment vertical="top"/>
    </xf>
    <xf numFmtId="0" fontId="9" fillId="4" borderId="9" xfId="3" applyNumberFormat="1" applyFont="1" applyFill="1" applyBorder="1" applyAlignment="1" applyProtection="1">
      <alignment vertical="top"/>
    </xf>
    <xf numFmtId="0" fontId="9" fillId="4" borderId="10" xfId="3" applyNumberFormat="1" applyFont="1" applyFill="1" applyBorder="1" applyAlignment="1" applyProtection="1">
      <alignment vertical="top"/>
    </xf>
    <xf numFmtId="0" fontId="9" fillId="4" borderId="11" xfId="3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3" quotePrefix="1" applyFont="1" applyFill="1" applyBorder="1" applyAlignment="1">
      <alignment horizontal="left" vertical="center"/>
    </xf>
    <xf numFmtId="0" fontId="9" fillId="3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0" fillId="4" borderId="5" xfId="3" applyNumberFormat="1" applyFont="1" applyFill="1" applyBorder="1" applyAlignment="1" applyProtection="1">
      <alignment vertical="center"/>
    </xf>
    <xf numFmtId="0" fontId="10" fillId="4" borderId="5" xfId="3" applyNumberFormat="1" applyFont="1" applyFill="1" applyBorder="1" applyAlignment="1" applyProtection="1">
      <alignment vertical="top"/>
    </xf>
    <xf numFmtId="44" fontId="3" fillId="2" borderId="7" xfId="4" applyFont="1" applyFill="1" applyBorder="1" applyAlignment="1">
      <alignment vertical="center"/>
    </xf>
    <xf numFmtId="3" fontId="3" fillId="2" borderId="7" xfId="2" applyNumberFormat="1" applyFont="1" applyFill="1" applyBorder="1" applyAlignment="1"/>
    <xf numFmtId="3" fontId="3" fillId="2" borderId="7" xfId="2" applyNumberFormat="1" applyFont="1" applyFill="1" applyBorder="1"/>
    <xf numFmtId="0" fontId="3" fillId="0" borderId="7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/>
    <xf numFmtId="0" fontId="3" fillId="3" borderId="0" xfId="2" quotePrefix="1" applyFont="1" applyFill="1" applyAlignment="1"/>
    <xf numFmtId="0" fontId="9" fillId="3" borderId="0" xfId="2" quotePrefix="1" applyFont="1" applyFill="1" applyAlignment="1"/>
    <xf numFmtId="0" fontId="3" fillId="2" borderId="0" xfId="2" quotePrefix="1" applyFont="1" applyFill="1" applyAlignment="1"/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/>
    <xf numFmtId="3" fontId="3" fillId="2" borderId="12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0" fontId="3" fillId="0" borderId="7" xfId="3" quotePrefix="1" applyFont="1" applyFill="1" applyBorder="1" applyAlignment="1">
      <alignment horizontal="left"/>
    </xf>
    <xf numFmtId="0" fontId="3" fillId="0" borderId="7" xfId="3" applyFont="1" applyFill="1" applyBorder="1" applyAlignment="1">
      <alignment horizontal="center"/>
    </xf>
    <xf numFmtId="0" fontId="3" fillId="0" borderId="7" xfId="3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2" applyFont="1" applyFill="1" applyBorder="1" applyAlignment="1"/>
    <xf numFmtId="0" fontId="3" fillId="0" borderId="13" xfId="2" applyFont="1" applyFill="1" applyBorder="1" applyAlignment="1"/>
    <xf numFmtId="0" fontId="10" fillId="4" borderId="8" xfId="3" applyNumberFormat="1" applyFont="1" applyFill="1" applyBorder="1" applyAlignment="1" applyProtection="1">
      <alignment vertical="top"/>
    </xf>
    <xf numFmtId="0" fontId="10" fillId="4" borderId="9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1" fontId="3" fillId="0" borderId="7" xfId="2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5" xfId="3" applyNumberFormat="1" applyFont="1" applyFill="1" applyBorder="1" applyAlignment="1" applyProtection="1">
      <alignment vertical="top"/>
    </xf>
    <xf numFmtId="0" fontId="8" fillId="4" borderId="6" xfId="2" applyFont="1" applyFill="1" applyBorder="1"/>
    <xf numFmtId="0" fontId="8" fillId="4" borderId="5" xfId="2" applyFont="1" applyFill="1" applyBorder="1"/>
    <xf numFmtId="3" fontId="8" fillId="4" borderId="5" xfId="2" applyNumberFormat="1" applyFont="1" applyFill="1" applyBorder="1" applyAlignment="1">
      <alignment horizontal="center"/>
    </xf>
    <xf numFmtId="9" fontId="5" fillId="0" borderId="0" xfId="1" applyFont="1"/>
    <xf numFmtId="9" fontId="5" fillId="0" borderId="0" xfId="1" applyFont="1" applyAlignment="1">
      <alignment horizontal="center"/>
    </xf>
    <xf numFmtId="0" fontId="9" fillId="5" borderId="4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3" fontId="9" fillId="5" borderId="5" xfId="0" applyNumberFormat="1" applyFont="1" applyFill="1" applyBorder="1" applyAlignment="1">
      <alignment horizontal="center"/>
    </xf>
    <xf numFmtId="164" fontId="8" fillId="4" borderId="2" xfId="2" applyNumberFormat="1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3" fillId="0" borderId="0" xfId="2" applyFont="1" applyFill="1" applyBorder="1"/>
    <xf numFmtId="0" fontId="5" fillId="0" borderId="0" xfId="0" applyFont="1" applyFill="1"/>
    <xf numFmtId="0" fontId="9" fillId="2" borderId="0" xfId="2" applyFont="1" applyFill="1" applyBorder="1"/>
    <xf numFmtId="3" fontId="3" fillId="0" borderId="7" xfId="2" applyNumberFormat="1" applyFont="1" applyFill="1" applyBorder="1"/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R781"/>
  <sheetViews>
    <sheetView tabSelected="1" workbookViewId="0">
      <selection activeCell="A183" activeCellId="1" sqref="A173:XFD173 A183:XFD183"/>
    </sheetView>
  </sheetViews>
  <sheetFormatPr baseColWidth="10" defaultColWidth="11.578125" defaultRowHeight="14.4" x14ac:dyDescent="0.55000000000000004"/>
  <cols>
    <col min="1" max="1" width="83.68359375" style="1" customWidth="1"/>
    <col min="2" max="2" width="12" style="1" customWidth="1"/>
    <col min="3" max="3" width="8.578125" style="2" customWidth="1"/>
    <col min="4" max="4" width="6.15625" style="2" customWidth="1"/>
    <col min="5" max="5" width="9.41796875" style="2" customWidth="1"/>
    <col min="6" max="6" width="12.68359375" style="4" hidden="1" customWidth="1"/>
    <col min="7" max="7" width="12.68359375" style="5" hidden="1" customWidth="1"/>
    <col min="8" max="8" width="12.68359375" style="6" hidden="1" customWidth="1"/>
    <col min="9" max="9" width="9.41796875" style="6" customWidth="1"/>
    <col min="10" max="10" width="9.83984375" style="6" customWidth="1"/>
    <col min="11" max="13" width="9.68359375" style="1" customWidth="1"/>
    <col min="14" max="14" width="10.15625" style="1" customWidth="1"/>
    <col min="15" max="16384" width="11.578125" style="1"/>
  </cols>
  <sheetData>
    <row r="2" spans="1:14" ht="22.5" x14ac:dyDescent="0.55000000000000004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4" x14ac:dyDescent="0.55000000000000004">
      <c r="A3" s="2"/>
      <c r="C3" s="3"/>
    </row>
    <row r="4" spans="1:14" ht="14.7" thickBot="1" x14ac:dyDescent="0.6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x14ac:dyDescent="0.55000000000000004">
      <c r="A5" s="102" t="s">
        <v>2</v>
      </c>
      <c r="B5" s="102" t="s">
        <v>3</v>
      </c>
      <c r="C5" s="102" t="s">
        <v>4</v>
      </c>
      <c r="D5" s="102" t="s">
        <v>5</v>
      </c>
      <c r="E5" s="102" t="s">
        <v>6</v>
      </c>
      <c r="F5" s="7"/>
      <c r="G5" s="7"/>
      <c r="H5" s="7"/>
      <c r="I5" s="102" t="s">
        <v>7</v>
      </c>
      <c r="J5" s="98" t="s">
        <v>8</v>
      </c>
      <c r="K5" s="96">
        <v>44562</v>
      </c>
      <c r="L5" s="96">
        <v>44593</v>
      </c>
      <c r="M5" s="96">
        <v>44621</v>
      </c>
      <c r="N5" s="98" t="s">
        <v>9</v>
      </c>
    </row>
    <row r="6" spans="1:14" ht="14.7" thickBot="1" x14ac:dyDescent="0.6">
      <c r="A6" s="103"/>
      <c r="B6" s="103"/>
      <c r="C6" s="103"/>
      <c r="D6" s="103"/>
      <c r="E6" s="103"/>
      <c r="F6" s="8" t="s">
        <v>10</v>
      </c>
      <c r="G6" s="8" t="s">
        <v>11</v>
      </c>
      <c r="H6" s="8" t="s">
        <v>12</v>
      </c>
      <c r="I6" s="103"/>
      <c r="J6" s="99"/>
      <c r="K6" s="97"/>
      <c r="L6" s="97"/>
      <c r="M6" s="97"/>
      <c r="N6" s="99"/>
    </row>
    <row r="7" spans="1:14" ht="14.7" thickBot="1" x14ac:dyDescent="0.6">
      <c r="A7" s="9" t="s">
        <v>13</v>
      </c>
      <c r="B7" s="9" t="s">
        <v>13</v>
      </c>
      <c r="C7" s="9" t="s">
        <v>13</v>
      </c>
      <c r="D7" s="9" t="s">
        <v>13</v>
      </c>
      <c r="E7" s="10" t="s">
        <v>13</v>
      </c>
      <c r="F7" s="11" t="s">
        <v>13</v>
      </c>
    </row>
    <row r="8" spans="1:14" ht="14.7" thickBot="1" x14ac:dyDescent="0.6">
      <c r="A8" s="12" t="s">
        <v>14</v>
      </c>
      <c r="B8" s="13"/>
      <c r="C8" s="14"/>
      <c r="D8" s="13"/>
      <c r="E8" s="15">
        <f t="shared" ref="E8:I8" si="0">SUM(E10:E26)</f>
        <v>17586.21803208</v>
      </c>
      <c r="F8" s="15">
        <f t="shared" si="0"/>
        <v>2831</v>
      </c>
      <c r="G8" s="15">
        <f t="shared" si="0"/>
        <v>2527</v>
      </c>
      <c r="H8" s="15">
        <f t="shared" si="0"/>
        <v>2710</v>
      </c>
      <c r="I8" s="15">
        <f t="shared" si="0"/>
        <v>3434</v>
      </c>
      <c r="J8" s="15">
        <f>SUM(J10:J26)</f>
        <v>2934</v>
      </c>
      <c r="K8" s="15">
        <f>SUM(K10:K26)</f>
        <v>739</v>
      </c>
      <c r="L8" s="15">
        <f>SUM(L10:L26)</f>
        <v>28</v>
      </c>
      <c r="M8" s="15">
        <f>SUM(M10:M26)</f>
        <v>86</v>
      </c>
      <c r="N8" s="15">
        <f>SUM(K8:M8)</f>
        <v>853</v>
      </c>
    </row>
    <row r="9" spans="1:14" x14ac:dyDescent="0.55000000000000004">
      <c r="A9" s="16"/>
      <c r="B9" s="16"/>
      <c r="C9" s="16"/>
      <c r="D9" s="16"/>
      <c r="E9" s="16"/>
      <c r="F9" s="17"/>
      <c r="K9" s="18"/>
      <c r="L9" s="18"/>
      <c r="M9" s="18"/>
      <c r="N9" s="19"/>
    </row>
    <row r="10" spans="1:14" s="4" customFormat="1" x14ac:dyDescent="0.55000000000000004">
      <c r="A10" s="20" t="s">
        <v>15</v>
      </c>
      <c r="B10" s="21"/>
      <c r="C10" s="22" t="s">
        <v>16</v>
      </c>
      <c r="D10" s="22" t="s">
        <v>17</v>
      </c>
      <c r="E10" s="23">
        <v>53</v>
      </c>
      <c r="F10" s="22">
        <v>0</v>
      </c>
      <c r="G10" s="24">
        <v>0</v>
      </c>
      <c r="H10" s="25">
        <v>0</v>
      </c>
      <c r="I10" s="25">
        <v>15</v>
      </c>
      <c r="J10" s="25">
        <v>0</v>
      </c>
      <c r="K10" s="26">
        <v>0</v>
      </c>
      <c r="L10" s="26">
        <v>0</v>
      </c>
      <c r="M10" s="26">
        <v>0</v>
      </c>
      <c r="N10" s="26">
        <f>SUM(K10:M10)</f>
        <v>0</v>
      </c>
    </row>
    <row r="11" spans="1:14" s="4" customFormat="1" x14ac:dyDescent="0.55000000000000004">
      <c r="A11" s="20" t="s">
        <v>18</v>
      </c>
      <c r="B11" s="21"/>
      <c r="C11" s="22" t="s">
        <v>16</v>
      </c>
      <c r="D11" s="22" t="s">
        <v>17</v>
      </c>
      <c r="E11" s="23">
        <v>38</v>
      </c>
      <c r="F11" s="22">
        <v>0</v>
      </c>
      <c r="G11" s="24">
        <v>0</v>
      </c>
      <c r="H11" s="25">
        <v>0</v>
      </c>
      <c r="I11" s="25">
        <v>34</v>
      </c>
      <c r="J11" s="25">
        <v>0</v>
      </c>
      <c r="K11" s="26">
        <v>0</v>
      </c>
      <c r="L11" s="26">
        <v>0</v>
      </c>
      <c r="M11" s="26">
        <v>0</v>
      </c>
      <c r="N11" s="26">
        <f t="shared" ref="N11:N14" si="1">SUM(K11:M11)</f>
        <v>0</v>
      </c>
    </row>
    <row r="12" spans="1:14" s="4" customFormat="1" x14ac:dyDescent="0.55000000000000004">
      <c r="A12" s="20" t="s">
        <v>19</v>
      </c>
      <c r="B12" s="21"/>
      <c r="C12" s="22" t="s">
        <v>20</v>
      </c>
      <c r="D12" s="22" t="s">
        <v>17</v>
      </c>
      <c r="E12" s="23">
        <v>202</v>
      </c>
      <c r="F12" s="23">
        <v>0</v>
      </c>
      <c r="G12" s="23">
        <v>0</v>
      </c>
      <c r="H12" s="25">
        <v>0</v>
      </c>
      <c r="I12" s="25">
        <v>202</v>
      </c>
      <c r="J12" s="25">
        <v>0</v>
      </c>
      <c r="K12" s="26">
        <v>0</v>
      </c>
      <c r="L12" s="26">
        <v>0</v>
      </c>
      <c r="M12" s="26">
        <v>0</v>
      </c>
      <c r="N12" s="26">
        <f t="shared" si="1"/>
        <v>0</v>
      </c>
    </row>
    <row r="13" spans="1:14" s="4" customFormat="1" x14ac:dyDescent="0.55000000000000004">
      <c r="A13" s="20" t="s">
        <v>21</v>
      </c>
      <c r="B13" s="21"/>
      <c r="C13" s="27" t="s">
        <v>20</v>
      </c>
      <c r="D13" s="27" t="s">
        <v>17</v>
      </c>
      <c r="E13" s="28">
        <v>82</v>
      </c>
      <c r="F13" s="28">
        <v>0</v>
      </c>
      <c r="G13" s="28">
        <v>0</v>
      </c>
      <c r="H13" s="29">
        <v>0</v>
      </c>
      <c r="I13" s="29">
        <v>82</v>
      </c>
      <c r="J13" s="25">
        <v>0</v>
      </c>
      <c r="K13" s="26">
        <v>0</v>
      </c>
      <c r="L13" s="26">
        <v>0</v>
      </c>
      <c r="M13" s="26">
        <v>0</v>
      </c>
      <c r="N13" s="26">
        <f t="shared" si="1"/>
        <v>0</v>
      </c>
    </row>
    <row r="14" spans="1:14" x14ac:dyDescent="0.55000000000000004">
      <c r="A14" s="20" t="s">
        <v>22</v>
      </c>
      <c r="B14" s="21"/>
      <c r="C14" s="22" t="s">
        <v>16</v>
      </c>
      <c r="D14" s="22" t="s">
        <v>23</v>
      </c>
      <c r="E14" s="23">
        <v>1025</v>
      </c>
      <c r="F14" s="23">
        <v>50</v>
      </c>
      <c r="G14" s="24">
        <v>193</v>
      </c>
      <c r="H14" s="25">
        <v>222</v>
      </c>
      <c r="I14" s="25">
        <v>27</v>
      </c>
      <c r="J14" s="25">
        <v>0</v>
      </c>
      <c r="K14" s="30">
        <v>0</v>
      </c>
      <c r="L14" s="30">
        <v>0</v>
      </c>
      <c r="M14" s="30">
        <v>0</v>
      </c>
      <c r="N14" s="26">
        <f t="shared" si="1"/>
        <v>0</v>
      </c>
    </row>
    <row r="15" spans="1:14" s="105" customFormat="1" x14ac:dyDescent="0.55000000000000004">
      <c r="A15" s="51" t="s">
        <v>24</v>
      </c>
      <c r="B15" s="71"/>
      <c r="C15" s="52" t="s">
        <v>16</v>
      </c>
      <c r="D15" s="52" t="s">
        <v>23</v>
      </c>
      <c r="E15" s="53">
        <v>391</v>
      </c>
      <c r="F15" s="53"/>
      <c r="G15" s="54"/>
      <c r="H15" s="70">
        <v>0</v>
      </c>
      <c r="I15" s="70">
        <v>0</v>
      </c>
      <c r="J15" s="70">
        <v>98</v>
      </c>
      <c r="K15" s="55">
        <v>210</v>
      </c>
      <c r="L15" s="55">
        <v>0</v>
      </c>
      <c r="M15" s="55">
        <v>0</v>
      </c>
      <c r="N15" s="55">
        <f>SUM(K15:M15)</f>
        <v>210</v>
      </c>
    </row>
    <row r="16" spans="1:14" x14ac:dyDescent="0.55000000000000004">
      <c r="A16" s="20" t="s">
        <v>25</v>
      </c>
      <c r="B16" s="21"/>
      <c r="C16" s="22" t="s">
        <v>16</v>
      </c>
      <c r="D16" s="22" t="s">
        <v>23</v>
      </c>
      <c r="E16" s="23">
        <v>1066</v>
      </c>
      <c r="F16" s="23">
        <v>0</v>
      </c>
      <c r="G16" s="24">
        <v>0</v>
      </c>
      <c r="H16" s="25">
        <v>213</v>
      </c>
      <c r="I16" s="25">
        <v>200</v>
      </c>
      <c r="J16" s="25">
        <v>250</v>
      </c>
      <c r="K16" s="30">
        <v>0</v>
      </c>
      <c r="L16" s="30">
        <v>0</v>
      </c>
      <c r="M16" s="30">
        <v>0</v>
      </c>
      <c r="N16" s="30">
        <f>SUM(K16:M16)</f>
        <v>0</v>
      </c>
    </row>
    <row r="17" spans="1:14" s="105" customFormat="1" x14ac:dyDescent="0.55000000000000004">
      <c r="A17" s="51" t="s">
        <v>26</v>
      </c>
      <c r="B17" s="71"/>
      <c r="C17" s="52" t="s">
        <v>27</v>
      </c>
      <c r="D17" s="52" t="s">
        <v>17</v>
      </c>
      <c r="E17" s="53">
        <f>2406480*177.721/1000000</f>
        <v>427.68203208</v>
      </c>
      <c r="F17" s="53"/>
      <c r="G17" s="54"/>
      <c r="H17" s="70"/>
      <c r="I17" s="70">
        <v>0</v>
      </c>
      <c r="J17" s="70">
        <v>100</v>
      </c>
      <c r="K17" s="55">
        <v>428</v>
      </c>
      <c r="L17" s="55">
        <v>0</v>
      </c>
      <c r="M17" s="55">
        <v>0</v>
      </c>
      <c r="N17" s="55">
        <f>SUM(K17:M17)</f>
        <v>428</v>
      </c>
    </row>
    <row r="18" spans="1:14" s="4" customFormat="1" x14ac:dyDescent="0.55000000000000004">
      <c r="A18" s="20" t="s">
        <v>28</v>
      </c>
      <c r="B18" s="21"/>
      <c r="C18" s="22" t="s">
        <v>16</v>
      </c>
      <c r="D18" s="22" t="s">
        <v>17</v>
      </c>
      <c r="E18" s="23">
        <v>1066.326</v>
      </c>
      <c r="F18" s="22">
        <v>100</v>
      </c>
      <c r="G18" s="22">
        <v>100</v>
      </c>
      <c r="H18" s="25">
        <v>70</v>
      </c>
      <c r="I18" s="25">
        <v>70</v>
      </c>
      <c r="J18" s="25">
        <v>0</v>
      </c>
      <c r="K18" s="26">
        <v>0</v>
      </c>
      <c r="L18" s="26">
        <v>0</v>
      </c>
      <c r="M18" s="26">
        <v>0</v>
      </c>
      <c r="N18" s="26">
        <f>SUM(K18:M18)</f>
        <v>0</v>
      </c>
    </row>
    <row r="19" spans="1:14" x14ac:dyDescent="0.55000000000000004">
      <c r="A19" s="21" t="s">
        <v>29</v>
      </c>
      <c r="B19" s="22"/>
      <c r="C19" s="22" t="s">
        <v>30</v>
      </c>
      <c r="D19" s="22" t="s">
        <v>23</v>
      </c>
      <c r="E19" s="23">
        <f>6*177.721</f>
        <v>1066.326</v>
      </c>
      <c r="F19" s="23">
        <v>0</v>
      </c>
      <c r="G19" s="22">
        <v>0</v>
      </c>
      <c r="H19" s="25">
        <v>100</v>
      </c>
      <c r="I19" s="25">
        <v>500</v>
      </c>
      <c r="J19" s="25">
        <v>400</v>
      </c>
      <c r="K19" s="30">
        <v>6</v>
      </c>
      <c r="L19" s="30">
        <v>0</v>
      </c>
      <c r="M19" s="30">
        <v>0</v>
      </c>
      <c r="N19" s="26">
        <f t="shared" ref="N19:N26" si="2">SUM(K19:M19)</f>
        <v>6</v>
      </c>
    </row>
    <row r="20" spans="1:14" x14ac:dyDescent="0.55000000000000004">
      <c r="A20" s="20" t="s">
        <v>31</v>
      </c>
      <c r="B20" s="21"/>
      <c r="C20" s="22" t="s">
        <v>32</v>
      </c>
      <c r="D20" s="22" t="s">
        <v>23</v>
      </c>
      <c r="E20" s="23">
        <v>807</v>
      </c>
      <c r="F20" s="23">
        <v>170</v>
      </c>
      <c r="G20" s="24">
        <v>142</v>
      </c>
      <c r="H20" s="25">
        <v>50</v>
      </c>
      <c r="I20" s="25">
        <v>49</v>
      </c>
      <c r="J20" s="25">
        <v>0</v>
      </c>
      <c r="K20" s="30">
        <v>0</v>
      </c>
      <c r="L20" s="30">
        <v>0</v>
      </c>
      <c r="M20" s="30">
        <v>0</v>
      </c>
      <c r="N20" s="26">
        <f t="shared" si="2"/>
        <v>0</v>
      </c>
    </row>
    <row r="21" spans="1:14" x14ac:dyDescent="0.55000000000000004">
      <c r="A21" s="20" t="s">
        <v>33</v>
      </c>
      <c r="B21" s="22"/>
      <c r="C21" s="22" t="s">
        <v>32</v>
      </c>
      <c r="D21" s="22" t="s">
        <v>23</v>
      </c>
      <c r="E21" s="23">
        <v>888</v>
      </c>
      <c r="F21" s="23">
        <v>270</v>
      </c>
      <c r="G21" s="24">
        <v>270</v>
      </c>
      <c r="H21" s="25">
        <v>255</v>
      </c>
      <c r="I21" s="25">
        <v>255</v>
      </c>
      <c r="J21" s="25">
        <v>111</v>
      </c>
      <c r="K21" s="30">
        <v>0</v>
      </c>
      <c r="L21" s="30">
        <v>0</v>
      </c>
      <c r="M21" s="30">
        <v>0</v>
      </c>
      <c r="N21" s="26">
        <f t="shared" si="2"/>
        <v>0</v>
      </c>
    </row>
    <row r="22" spans="1:14" x14ac:dyDescent="0.55000000000000004">
      <c r="A22" s="20" t="s">
        <v>34</v>
      </c>
      <c r="B22" s="21"/>
      <c r="C22" s="22" t="s">
        <v>35</v>
      </c>
      <c r="D22" s="22" t="s">
        <v>23</v>
      </c>
      <c r="E22" s="23">
        <v>2786</v>
      </c>
      <c r="F22" s="23">
        <v>719</v>
      </c>
      <c r="G22" s="24">
        <v>300</v>
      </c>
      <c r="H22" s="25">
        <v>500</v>
      </c>
      <c r="I22" s="25">
        <v>700</v>
      </c>
      <c r="J22" s="25">
        <v>800</v>
      </c>
      <c r="K22" s="30">
        <v>55</v>
      </c>
      <c r="L22" s="30">
        <v>23</v>
      </c>
      <c r="M22" s="30">
        <v>35</v>
      </c>
      <c r="N22" s="26">
        <f t="shared" si="2"/>
        <v>113</v>
      </c>
    </row>
    <row r="23" spans="1:14" x14ac:dyDescent="0.55000000000000004">
      <c r="A23" s="20" t="s">
        <v>36</v>
      </c>
      <c r="B23" s="21"/>
      <c r="C23" s="22" t="s">
        <v>37</v>
      </c>
      <c r="D23" s="22" t="s">
        <v>17</v>
      </c>
      <c r="E23" s="23">
        <v>710.88400000000001</v>
      </c>
      <c r="F23" s="22">
        <v>300</v>
      </c>
      <c r="G23" s="22">
        <v>300</v>
      </c>
      <c r="H23" s="25">
        <v>300</v>
      </c>
      <c r="I23" s="25">
        <v>300</v>
      </c>
      <c r="J23" s="25">
        <v>100</v>
      </c>
      <c r="K23" s="26">
        <v>0</v>
      </c>
      <c r="L23" s="26">
        <v>0</v>
      </c>
      <c r="M23" s="26">
        <v>0</v>
      </c>
      <c r="N23" s="26">
        <f t="shared" si="2"/>
        <v>0</v>
      </c>
    </row>
    <row r="24" spans="1:14" x14ac:dyDescent="0.55000000000000004">
      <c r="A24" s="20" t="s">
        <v>38</v>
      </c>
      <c r="B24" s="21"/>
      <c r="C24" s="22" t="s">
        <v>35</v>
      </c>
      <c r="D24" s="22" t="s">
        <v>17</v>
      </c>
      <c r="E24" s="23">
        <v>902</v>
      </c>
      <c r="F24" s="22">
        <v>300</v>
      </c>
      <c r="G24" s="22">
        <v>300</v>
      </c>
      <c r="H24" s="25">
        <v>200</v>
      </c>
      <c r="I24" s="25">
        <v>200</v>
      </c>
      <c r="J24" s="25">
        <v>100</v>
      </c>
      <c r="K24" s="26">
        <v>40</v>
      </c>
      <c r="L24" s="26">
        <v>5</v>
      </c>
      <c r="M24" s="26">
        <v>51</v>
      </c>
      <c r="N24" s="26">
        <f t="shared" si="2"/>
        <v>96</v>
      </c>
    </row>
    <row r="25" spans="1:14" x14ac:dyDescent="0.55000000000000004">
      <c r="A25" s="20" t="s">
        <v>39</v>
      </c>
      <c r="B25" s="21"/>
      <c r="C25" s="22" t="s">
        <v>40</v>
      </c>
      <c r="D25" s="22" t="s">
        <v>17</v>
      </c>
      <c r="E25" s="23">
        <v>675</v>
      </c>
      <c r="F25" s="22">
        <v>622</v>
      </c>
      <c r="G25" s="22">
        <v>622</v>
      </c>
      <c r="H25" s="25">
        <v>500</v>
      </c>
      <c r="I25" s="25">
        <v>500</v>
      </c>
      <c r="J25" s="25">
        <v>675</v>
      </c>
      <c r="K25" s="26">
        <v>0</v>
      </c>
      <c r="L25" s="26">
        <v>0</v>
      </c>
      <c r="M25" s="26">
        <v>0</v>
      </c>
      <c r="N25" s="26">
        <f t="shared" si="2"/>
        <v>0</v>
      </c>
    </row>
    <row r="26" spans="1:14" s="4" customFormat="1" x14ac:dyDescent="0.55000000000000004">
      <c r="A26" s="31" t="s">
        <v>41</v>
      </c>
      <c r="B26" s="32" t="s">
        <v>13</v>
      </c>
      <c r="C26" s="33" t="s">
        <v>42</v>
      </c>
      <c r="D26" s="33" t="s">
        <v>17</v>
      </c>
      <c r="E26" s="34">
        <v>5400</v>
      </c>
      <c r="F26" s="34">
        <v>300</v>
      </c>
      <c r="G26" s="34">
        <v>300</v>
      </c>
      <c r="H26" s="25">
        <v>300</v>
      </c>
      <c r="I26" s="25">
        <v>300</v>
      </c>
      <c r="J26" s="25">
        <v>300</v>
      </c>
      <c r="K26" s="26">
        <v>0</v>
      </c>
      <c r="L26" s="26">
        <v>0</v>
      </c>
      <c r="M26" s="26">
        <v>0</v>
      </c>
      <c r="N26" s="26">
        <f t="shared" si="2"/>
        <v>0</v>
      </c>
    </row>
    <row r="27" spans="1:14" ht="14.7" thickBot="1" x14ac:dyDescent="0.6">
      <c r="A27" s="35" t="s">
        <v>13</v>
      </c>
      <c r="B27" s="35" t="s">
        <v>13</v>
      </c>
      <c r="C27" s="36" t="s">
        <v>13</v>
      </c>
      <c r="D27" s="36" t="s">
        <v>13</v>
      </c>
      <c r="E27" s="36" t="s">
        <v>13</v>
      </c>
      <c r="F27" s="37" t="s">
        <v>13</v>
      </c>
      <c r="K27" s="18"/>
      <c r="L27" s="18"/>
      <c r="M27" s="18"/>
      <c r="N27" s="19"/>
    </row>
    <row r="28" spans="1:14" ht="14.7" thickBot="1" x14ac:dyDescent="0.6">
      <c r="A28" s="38" t="s">
        <v>43</v>
      </c>
      <c r="B28" s="39"/>
      <c r="C28" s="39"/>
      <c r="D28" s="40"/>
      <c r="E28" s="15">
        <f t="shared" ref="E28:I28" si="3">SUM(E30:E37)</f>
        <v>2795.1389799999997</v>
      </c>
      <c r="F28" s="15">
        <f t="shared" si="3"/>
        <v>353</v>
      </c>
      <c r="G28" s="15">
        <f t="shared" si="3"/>
        <v>353</v>
      </c>
      <c r="H28" s="15">
        <f t="shared" si="3"/>
        <v>566</v>
      </c>
      <c r="I28" s="15">
        <f t="shared" si="3"/>
        <v>566</v>
      </c>
      <c r="J28" s="15">
        <f>SUM(J30:J37)</f>
        <v>461</v>
      </c>
      <c r="K28" s="15">
        <f>SUM(K30:K37)</f>
        <v>0</v>
      </c>
      <c r="L28" s="15">
        <f>SUM(L30:L37)</f>
        <v>0</v>
      </c>
      <c r="M28" s="15">
        <f>SUM(M30:M37)</f>
        <v>0</v>
      </c>
      <c r="N28" s="15">
        <f>SUM(K28:M28)</f>
        <v>0</v>
      </c>
    </row>
    <row r="29" spans="1:14" x14ac:dyDescent="0.55000000000000004">
      <c r="A29" s="35" t="s">
        <v>13</v>
      </c>
      <c r="B29" s="35" t="s">
        <v>13</v>
      </c>
      <c r="C29" s="36" t="s">
        <v>13</v>
      </c>
      <c r="D29" s="36" t="s">
        <v>13</v>
      </c>
      <c r="E29" s="36" t="s">
        <v>13</v>
      </c>
      <c r="F29" s="37" t="s">
        <v>13</v>
      </c>
      <c r="K29" s="18"/>
      <c r="L29" s="18"/>
      <c r="M29" s="18"/>
      <c r="N29" s="19"/>
    </row>
    <row r="30" spans="1:14" x14ac:dyDescent="0.55000000000000004">
      <c r="A30" s="20" t="s">
        <v>44</v>
      </c>
      <c r="B30" s="21"/>
      <c r="C30" s="22" t="s">
        <v>45</v>
      </c>
      <c r="D30" s="22" t="s">
        <v>17</v>
      </c>
      <c r="E30" s="23">
        <v>956.13897999999995</v>
      </c>
      <c r="F30" s="22">
        <v>200</v>
      </c>
      <c r="G30" s="22">
        <v>200</v>
      </c>
      <c r="H30" s="25">
        <v>150</v>
      </c>
      <c r="I30" s="25">
        <v>150</v>
      </c>
      <c r="J30" s="25">
        <v>150</v>
      </c>
      <c r="K30" s="26">
        <v>0</v>
      </c>
      <c r="L30" s="26">
        <v>0</v>
      </c>
      <c r="M30" s="26">
        <v>0</v>
      </c>
      <c r="N30" s="30">
        <f>SUM(K30:M30)</f>
        <v>0</v>
      </c>
    </row>
    <row r="31" spans="1:14" x14ac:dyDescent="0.55000000000000004">
      <c r="A31" s="20" t="s">
        <v>46</v>
      </c>
      <c r="B31" s="22"/>
      <c r="C31" s="22" t="s">
        <v>45</v>
      </c>
      <c r="D31" s="22" t="s">
        <v>17</v>
      </c>
      <c r="E31" s="23">
        <v>667</v>
      </c>
      <c r="F31" s="22">
        <v>50</v>
      </c>
      <c r="G31" s="22">
        <v>50</v>
      </c>
      <c r="H31" s="25">
        <v>50</v>
      </c>
      <c r="I31" s="25">
        <v>50</v>
      </c>
      <c r="J31" s="25">
        <v>50</v>
      </c>
      <c r="K31" s="26">
        <v>0</v>
      </c>
      <c r="L31" s="26">
        <v>0</v>
      </c>
      <c r="M31" s="26">
        <v>0</v>
      </c>
      <c r="N31" s="30">
        <f t="shared" ref="N31:N37" si="4">SUM(K31:M31)</f>
        <v>0</v>
      </c>
    </row>
    <row r="32" spans="1:14" x14ac:dyDescent="0.55000000000000004">
      <c r="A32" s="20" t="s">
        <v>47</v>
      </c>
      <c r="B32" s="22"/>
      <c r="C32" s="22" t="s">
        <v>48</v>
      </c>
      <c r="D32" s="22" t="s">
        <v>17</v>
      </c>
      <c r="E32" s="23">
        <v>29</v>
      </c>
      <c r="F32" s="22">
        <v>3</v>
      </c>
      <c r="G32" s="22">
        <v>3</v>
      </c>
      <c r="H32" s="25">
        <v>5</v>
      </c>
      <c r="I32" s="25">
        <v>5</v>
      </c>
      <c r="J32" s="25">
        <v>0</v>
      </c>
      <c r="K32" s="26">
        <v>0</v>
      </c>
      <c r="L32" s="26">
        <v>0</v>
      </c>
      <c r="M32" s="26">
        <v>0</v>
      </c>
      <c r="N32" s="30">
        <f t="shared" si="4"/>
        <v>0</v>
      </c>
    </row>
    <row r="33" spans="1:14" x14ac:dyDescent="0.55000000000000004">
      <c r="A33" s="21" t="s">
        <v>49</v>
      </c>
      <c r="B33" s="22"/>
      <c r="C33" s="22" t="s">
        <v>50</v>
      </c>
      <c r="D33" s="22" t="s">
        <v>17</v>
      </c>
      <c r="E33" s="23">
        <v>109</v>
      </c>
      <c r="F33" s="22">
        <v>0</v>
      </c>
      <c r="G33" s="22">
        <v>0</v>
      </c>
      <c r="H33" s="22">
        <v>109</v>
      </c>
      <c r="I33" s="22">
        <v>109</v>
      </c>
      <c r="J33" s="22">
        <v>109</v>
      </c>
      <c r="K33" s="26">
        <v>0</v>
      </c>
      <c r="L33" s="26">
        <v>0</v>
      </c>
      <c r="M33" s="26">
        <v>0</v>
      </c>
      <c r="N33" s="30">
        <f t="shared" si="4"/>
        <v>0</v>
      </c>
    </row>
    <row r="34" spans="1:14" x14ac:dyDescent="0.55000000000000004">
      <c r="A34" s="21" t="s">
        <v>51</v>
      </c>
      <c r="B34" s="22"/>
      <c r="C34" s="22" t="s">
        <v>50</v>
      </c>
      <c r="D34" s="22" t="s">
        <v>17</v>
      </c>
      <c r="E34" s="23">
        <v>66</v>
      </c>
      <c r="F34" s="22">
        <v>0</v>
      </c>
      <c r="G34" s="22">
        <v>0</v>
      </c>
      <c r="H34" s="22">
        <v>66</v>
      </c>
      <c r="I34" s="22">
        <v>66</v>
      </c>
      <c r="J34" s="22">
        <v>66</v>
      </c>
      <c r="K34" s="26">
        <v>0</v>
      </c>
      <c r="L34" s="26">
        <v>0</v>
      </c>
      <c r="M34" s="26">
        <v>0</v>
      </c>
      <c r="N34" s="30">
        <f t="shared" si="4"/>
        <v>0</v>
      </c>
    </row>
    <row r="35" spans="1:14" x14ac:dyDescent="0.55000000000000004">
      <c r="A35" s="21" t="s">
        <v>52</v>
      </c>
      <c r="B35" s="22"/>
      <c r="C35" s="22" t="s">
        <v>50</v>
      </c>
      <c r="D35" s="22" t="s">
        <v>17</v>
      </c>
      <c r="E35" s="23">
        <v>29</v>
      </c>
      <c r="F35" s="22">
        <v>0</v>
      </c>
      <c r="G35" s="22">
        <v>0</v>
      </c>
      <c r="H35" s="22">
        <v>29</v>
      </c>
      <c r="I35" s="22">
        <v>29</v>
      </c>
      <c r="J35" s="22">
        <v>29</v>
      </c>
      <c r="K35" s="26">
        <v>0</v>
      </c>
      <c r="L35" s="26">
        <v>0</v>
      </c>
      <c r="M35" s="26">
        <v>0</v>
      </c>
      <c r="N35" s="30">
        <f t="shared" si="4"/>
        <v>0</v>
      </c>
    </row>
    <row r="36" spans="1:14" x14ac:dyDescent="0.55000000000000004">
      <c r="A36" s="21" t="s">
        <v>53</v>
      </c>
      <c r="B36" s="22"/>
      <c r="C36" s="22" t="s">
        <v>50</v>
      </c>
      <c r="D36" s="22" t="s">
        <v>17</v>
      </c>
      <c r="E36" s="23">
        <v>341</v>
      </c>
      <c r="F36" s="22">
        <v>0</v>
      </c>
      <c r="G36" s="22">
        <v>0</v>
      </c>
      <c r="H36" s="22">
        <v>57</v>
      </c>
      <c r="I36" s="22">
        <v>57</v>
      </c>
      <c r="J36" s="22">
        <v>57</v>
      </c>
      <c r="K36" s="26">
        <v>0</v>
      </c>
      <c r="L36" s="26">
        <v>0</v>
      </c>
      <c r="M36" s="26">
        <v>0</v>
      </c>
      <c r="N36" s="30">
        <f t="shared" si="4"/>
        <v>0</v>
      </c>
    </row>
    <row r="37" spans="1:14" x14ac:dyDescent="0.55000000000000004">
      <c r="A37" s="20" t="s">
        <v>54</v>
      </c>
      <c r="B37" s="22"/>
      <c r="C37" s="22" t="s">
        <v>55</v>
      </c>
      <c r="D37" s="22" t="s">
        <v>17</v>
      </c>
      <c r="E37" s="23">
        <v>598</v>
      </c>
      <c r="F37" s="22">
        <v>100</v>
      </c>
      <c r="G37" s="22">
        <v>100</v>
      </c>
      <c r="H37" s="25">
        <v>100</v>
      </c>
      <c r="I37" s="25">
        <v>100</v>
      </c>
      <c r="J37" s="25">
        <v>0</v>
      </c>
      <c r="K37" s="26">
        <v>0</v>
      </c>
      <c r="L37" s="26">
        <v>0</v>
      </c>
      <c r="M37" s="26">
        <v>0</v>
      </c>
      <c r="N37" s="30">
        <f t="shared" si="4"/>
        <v>0</v>
      </c>
    </row>
    <row r="38" spans="1:14" ht="14.7" thickBot="1" x14ac:dyDescent="0.6">
      <c r="A38" s="35" t="s">
        <v>13</v>
      </c>
      <c r="B38" s="35" t="s">
        <v>13</v>
      </c>
      <c r="C38" s="36" t="s">
        <v>13</v>
      </c>
      <c r="D38" s="36" t="s">
        <v>13</v>
      </c>
      <c r="E38" s="36" t="s">
        <v>13</v>
      </c>
      <c r="F38" s="37" t="s">
        <v>13</v>
      </c>
      <c r="K38" s="18"/>
      <c r="L38" s="18"/>
      <c r="M38" s="18"/>
      <c r="N38" s="19"/>
    </row>
    <row r="39" spans="1:14" ht="14.7" thickBot="1" x14ac:dyDescent="0.6">
      <c r="A39" s="12" t="s">
        <v>56</v>
      </c>
      <c r="B39" s="13"/>
      <c r="C39" s="41"/>
      <c r="D39" s="40"/>
      <c r="E39" s="15">
        <f t="shared" ref="E39:I39" si="5">SUM(E41:E60)</f>
        <v>95759.489000000001</v>
      </c>
      <c r="F39" s="15">
        <f t="shared" si="5"/>
        <v>14548</v>
      </c>
      <c r="G39" s="15">
        <f t="shared" si="5"/>
        <v>10447</v>
      </c>
      <c r="H39" s="15">
        <f t="shared" si="5"/>
        <v>9722</v>
      </c>
      <c r="I39" s="15">
        <f t="shared" si="5"/>
        <v>8915</v>
      </c>
      <c r="J39" s="15">
        <f>SUM(J41:J60)</f>
        <v>8878</v>
      </c>
      <c r="K39" s="15">
        <f>SUM(K41:K60)</f>
        <v>155</v>
      </c>
      <c r="L39" s="15">
        <f>SUM(L41:L60)</f>
        <v>93</v>
      </c>
      <c r="M39" s="15">
        <f>SUM(M41:M60)</f>
        <v>14</v>
      </c>
      <c r="N39" s="15">
        <f>SUM(K39:M39)</f>
        <v>262</v>
      </c>
    </row>
    <row r="40" spans="1:14" x14ac:dyDescent="0.55000000000000004">
      <c r="A40" s="35" t="s">
        <v>13</v>
      </c>
      <c r="B40" s="35" t="s">
        <v>13</v>
      </c>
      <c r="C40" s="36" t="s">
        <v>13</v>
      </c>
      <c r="D40" s="36" t="s">
        <v>13</v>
      </c>
      <c r="E40" s="36" t="s">
        <v>13</v>
      </c>
      <c r="F40" s="37" t="s">
        <v>13</v>
      </c>
      <c r="K40" s="18"/>
      <c r="L40" s="18"/>
      <c r="M40" s="18"/>
      <c r="N40" s="19"/>
    </row>
    <row r="41" spans="1:14" x14ac:dyDescent="0.55000000000000004">
      <c r="A41" s="20" t="s">
        <v>57</v>
      </c>
      <c r="B41" s="42"/>
      <c r="C41" s="22" t="s">
        <v>58</v>
      </c>
      <c r="D41" s="22" t="s">
        <v>23</v>
      </c>
      <c r="E41" s="23">
        <v>5268</v>
      </c>
      <c r="F41" s="23">
        <v>1100</v>
      </c>
      <c r="G41" s="24">
        <v>1100</v>
      </c>
      <c r="H41" s="25">
        <v>1300</v>
      </c>
      <c r="I41" s="25">
        <v>800</v>
      </c>
      <c r="J41" s="25">
        <v>800</v>
      </c>
      <c r="K41" s="30">
        <v>0</v>
      </c>
      <c r="L41" s="30">
        <v>0</v>
      </c>
      <c r="M41" s="30">
        <v>0</v>
      </c>
      <c r="N41" s="30">
        <f>SUM(K41:M41)</f>
        <v>0</v>
      </c>
    </row>
    <row r="42" spans="1:14" x14ac:dyDescent="0.55000000000000004">
      <c r="A42" s="20" t="s">
        <v>59</v>
      </c>
      <c r="B42" s="21"/>
      <c r="C42" s="22" t="s">
        <v>30</v>
      </c>
      <c r="D42" s="22" t="s">
        <v>23</v>
      </c>
      <c r="E42" s="23">
        <v>4167</v>
      </c>
      <c r="F42" s="23">
        <v>868</v>
      </c>
      <c r="G42" s="24">
        <v>568</v>
      </c>
      <c r="H42" s="25">
        <v>750</v>
      </c>
      <c r="I42" s="25">
        <v>750</v>
      </c>
      <c r="J42" s="25">
        <v>900</v>
      </c>
      <c r="K42" s="30">
        <v>41</v>
      </c>
      <c r="L42" s="30">
        <v>73</v>
      </c>
      <c r="M42" s="30">
        <v>4</v>
      </c>
      <c r="N42" s="30">
        <f t="shared" ref="N42:N50" si="6">SUM(K42:M42)</f>
        <v>118</v>
      </c>
    </row>
    <row r="43" spans="1:14" x14ac:dyDescent="0.55000000000000004">
      <c r="A43" s="20" t="s">
        <v>60</v>
      </c>
      <c r="B43" s="21"/>
      <c r="C43" s="22" t="s">
        <v>61</v>
      </c>
      <c r="D43" s="22" t="s">
        <v>23</v>
      </c>
      <c r="E43" s="23">
        <v>4776</v>
      </c>
      <c r="F43" s="23">
        <v>950</v>
      </c>
      <c r="G43" s="24">
        <v>950</v>
      </c>
      <c r="H43" s="25">
        <v>700</v>
      </c>
      <c r="I43" s="25">
        <v>700</v>
      </c>
      <c r="J43" s="25">
        <v>800</v>
      </c>
      <c r="K43" s="30">
        <v>0</v>
      </c>
      <c r="L43" s="30">
        <v>0</v>
      </c>
      <c r="M43" s="30">
        <v>0</v>
      </c>
      <c r="N43" s="30">
        <f t="shared" si="6"/>
        <v>0</v>
      </c>
    </row>
    <row r="44" spans="1:14" x14ac:dyDescent="0.55000000000000004">
      <c r="A44" s="20" t="s">
        <v>62</v>
      </c>
      <c r="B44" s="21"/>
      <c r="C44" s="22" t="s">
        <v>35</v>
      </c>
      <c r="D44" s="22" t="s">
        <v>23</v>
      </c>
      <c r="E44" s="23">
        <v>2602</v>
      </c>
      <c r="F44" s="23">
        <v>38</v>
      </c>
      <c r="G44" s="24">
        <v>141</v>
      </c>
      <c r="H44" s="25">
        <v>10</v>
      </c>
      <c r="I44" s="25">
        <v>140</v>
      </c>
      <c r="J44" s="25">
        <v>0</v>
      </c>
      <c r="K44" s="30">
        <v>0</v>
      </c>
      <c r="L44" s="30">
        <v>0</v>
      </c>
      <c r="M44" s="30">
        <v>0</v>
      </c>
      <c r="N44" s="30">
        <f t="shared" si="6"/>
        <v>0</v>
      </c>
    </row>
    <row r="45" spans="1:14" x14ac:dyDescent="0.55000000000000004">
      <c r="A45" s="20" t="s">
        <v>63</v>
      </c>
      <c r="B45" s="22" t="s">
        <v>64</v>
      </c>
      <c r="C45" s="22" t="s">
        <v>58</v>
      </c>
      <c r="D45" s="22" t="s">
        <v>23</v>
      </c>
      <c r="E45" s="23">
        <v>17322</v>
      </c>
      <c r="F45" s="23">
        <v>0</v>
      </c>
      <c r="G45" s="24">
        <v>0</v>
      </c>
      <c r="H45" s="25">
        <v>173</v>
      </c>
      <c r="I45" s="25">
        <v>173</v>
      </c>
      <c r="J45" s="25">
        <v>878</v>
      </c>
      <c r="K45" s="30">
        <v>0</v>
      </c>
      <c r="L45" s="30">
        <v>0</v>
      </c>
      <c r="M45" s="30">
        <v>0</v>
      </c>
      <c r="N45" s="30">
        <f t="shared" si="6"/>
        <v>0</v>
      </c>
    </row>
    <row r="46" spans="1:14" x14ac:dyDescent="0.55000000000000004">
      <c r="A46" s="20" t="s">
        <v>65</v>
      </c>
      <c r="B46" s="22" t="s">
        <v>64</v>
      </c>
      <c r="C46" s="22" t="s">
        <v>58</v>
      </c>
      <c r="D46" s="22" t="s">
        <v>23</v>
      </c>
      <c r="E46" s="23">
        <v>5845</v>
      </c>
      <c r="F46" s="23">
        <v>0</v>
      </c>
      <c r="G46" s="24">
        <v>96</v>
      </c>
      <c r="H46" s="25">
        <v>0</v>
      </c>
      <c r="I46" s="25">
        <v>63</v>
      </c>
      <c r="J46" s="25">
        <v>0</v>
      </c>
      <c r="K46" s="30">
        <v>0</v>
      </c>
      <c r="L46" s="30">
        <v>0</v>
      </c>
      <c r="M46" s="30">
        <v>0</v>
      </c>
      <c r="N46" s="30">
        <f t="shared" si="6"/>
        <v>0</v>
      </c>
    </row>
    <row r="47" spans="1:14" x14ac:dyDescent="0.55000000000000004">
      <c r="A47" s="20" t="s">
        <v>66</v>
      </c>
      <c r="B47" s="22" t="s">
        <v>64</v>
      </c>
      <c r="C47" s="22" t="s">
        <v>58</v>
      </c>
      <c r="D47" s="22" t="s">
        <v>23</v>
      </c>
      <c r="E47" s="23">
        <v>11690</v>
      </c>
      <c r="F47" s="23">
        <v>3500</v>
      </c>
      <c r="G47" s="24">
        <v>2500</v>
      </c>
      <c r="H47" s="25">
        <v>1500</v>
      </c>
      <c r="I47" s="25">
        <v>1000</v>
      </c>
      <c r="J47" s="25">
        <v>1000</v>
      </c>
      <c r="K47" s="30">
        <v>2</v>
      </c>
      <c r="L47" s="30">
        <v>0</v>
      </c>
      <c r="M47" s="30">
        <v>5</v>
      </c>
      <c r="N47" s="30">
        <f t="shared" si="6"/>
        <v>7</v>
      </c>
    </row>
    <row r="48" spans="1:14" x14ac:dyDescent="0.55000000000000004">
      <c r="A48" s="20" t="s">
        <v>67</v>
      </c>
      <c r="B48" s="22" t="s">
        <v>64</v>
      </c>
      <c r="C48" s="22" t="s">
        <v>68</v>
      </c>
      <c r="D48" s="22" t="s">
        <v>23</v>
      </c>
      <c r="E48" s="23">
        <v>7570</v>
      </c>
      <c r="F48" s="23">
        <v>3000</v>
      </c>
      <c r="G48" s="24">
        <v>0</v>
      </c>
      <c r="H48" s="25">
        <v>889</v>
      </c>
      <c r="I48" s="25">
        <v>889</v>
      </c>
      <c r="J48" s="25">
        <v>0</v>
      </c>
      <c r="K48" s="30">
        <v>0</v>
      </c>
      <c r="L48" s="30">
        <v>0</v>
      </c>
      <c r="M48" s="30">
        <v>0</v>
      </c>
      <c r="N48" s="30">
        <f t="shared" si="6"/>
        <v>0</v>
      </c>
    </row>
    <row r="49" spans="1:14" x14ac:dyDescent="0.55000000000000004">
      <c r="A49" s="20" t="s">
        <v>69</v>
      </c>
      <c r="B49" s="22"/>
      <c r="C49" s="22" t="s">
        <v>42</v>
      </c>
      <c r="D49" s="22" t="s">
        <v>17</v>
      </c>
      <c r="E49" s="23">
        <v>4900</v>
      </c>
      <c r="F49" s="22">
        <v>1000</v>
      </c>
      <c r="G49" s="22">
        <v>1000</v>
      </c>
      <c r="H49" s="25">
        <v>500</v>
      </c>
      <c r="I49" s="25">
        <v>500</v>
      </c>
      <c r="J49" s="25">
        <v>500</v>
      </c>
      <c r="K49" s="26">
        <v>0</v>
      </c>
      <c r="L49" s="26">
        <v>0</v>
      </c>
      <c r="M49" s="26">
        <v>0</v>
      </c>
      <c r="N49" s="30">
        <f t="shared" si="6"/>
        <v>0</v>
      </c>
    </row>
    <row r="50" spans="1:14" x14ac:dyDescent="0.55000000000000004">
      <c r="A50" s="20" t="s">
        <v>70</v>
      </c>
      <c r="B50" s="21"/>
      <c r="C50" s="22" t="s">
        <v>71</v>
      </c>
      <c r="D50" s="22" t="s">
        <v>17</v>
      </c>
      <c r="E50" s="22">
        <v>1058</v>
      </c>
      <c r="F50" s="22">
        <v>142</v>
      </c>
      <c r="G50" s="22">
        <v>142</v>
      </c>
      <c r="H50" s="25">
        <v>100</v>
      </c>
      <c r="I50" s="25">
        <v>100</v>
      </c>
      <c r="J50" s="25">
        <v>50</v>
      </c>
      <c r="K50" s="26">
        <v>0</v>
      </c>
      <c r="L50" s="26">
        <v>0</v>
      </c>
      <c r="M50" s="26">
        <v>0</v>
      </c>
      <c r="N50" s="30">
        <f t="shared" si="6"/>
        <v>0</v>
      </c>
    </row>
    <row r="51" spans="1:14" s="105" customFormat="1" x14ac:dyDescent="0.55000000000000004">
      <c r="A51" s="51" t="s">
        <v>72</v>
      </c>
      <c r="B51" s="71"/>
      <c r="C51" s="52" t="s">
        <v>71</v>
      </c>
      <c r="D51" s="52" t="s">
        <v>17</v>
      </c>
      <c r="E51" s="52">
        <f>20.2*200</f>
        <v>4040</v>
      </c>
      <c r="F51" s="52"/>
      <c r="G51" s="52"/>
      <c r="H51" s="70"/>
      <c r="I51" s="70"/>
      <c r="J51" s="70">
        <v>350</v>
      </c>
      <c r="K51" s="55">
        <v>0</v>
      </c>
      <c r="L51" s="55">
        <v>0</v>
      </c>
      <c r="M51" s="55">
        <v>0</v>
      </c>
      <c r="N51" s="55">
        <f>SUM(K51:M51)</f>
        <v>0</v>
      </c>
    </row>
    <row r="52" spans="1:14" s="105" customFormat="1" x14ac:dyDescent="0.55000000000000004">
      <c r="A52" s="51" t="s">
        <v>73</v>
      </c>
      <c r="B52" s="51"/>
      <c r="C52" s="52" t="s">
        <v>71</v>
      </c>
      <c r="D52" s="52" t="s">
        <v>17</v>
      </c>
      <c r="E52" s="52">
        <f>12*200</f>
        <v>2400</v>
      </c>
      <c r="F52" s="52"/>
      <c r="G52" s="52"/>
      <c r="H52" s="70"/>
      <c r="I52" s="70"/>
      <c r="J52" s="70">
        <v>200</v>
      </c>
      <c r="K52" s="55">
        <v>0</v>
      </c>
      <c r="L52" s="55">
        <v>0</v>
      </c>
      <c r="M52" s="55">
        <v>0</v>
      </c>
      <c r="N52" s="55">
        <f>SUM(K52:M52)</f>
        <v>0</v>
      </c>
    </row>
    <row r="53" spans="1:14" x14ac:dyDescent="0.55000000000000004">
      <c r="A53" s="20" t="s">
        <v>74</v>
      </c>
      <c r="B53" s="21"/>
      <c r="C53" s="22" t="s">
        <v>75</v>
      </c>
      <c r="D53" s="22" t="s">
        <v>17</v>
      </c>
      <c r="E53" s="22">
        <v>1073</v>
      </c>
      <c r="F53" s="22">
        <v>250</v>
      </c>
      <c r="G53" s="22">
        <v>250</v>
      </c>
      <c r="H53" s="25">
        <v>150</v>
      </c>
      <c r="I53" s="25">
        <v>150</v>
      </c>
      <c r="J53" s="25">
        <v>150</v>
      </c>
      <c r="K53" s="26">
        <v>0</v>
      </c>
      <c r="L53" s="26">
        <v>0</v>
      </c>
      <c r="M53" s="26">
        <v>0</v>
      </c>
      <c r="N53" s="30">
        <f>SUM(K53:M53)</f>
        <v>0</v>
      </c>
    </row>
    <row r="54" spans="1:14" x14ac:dyDescent="0.55000000000000004">
      <c r="A54" s="20" t="s">
        <v>76</v>
      </c>
      <c r="B54" s="21"/>
      <c r="C54" s="22" t="s">
        <v>71</v>
      </c>
      <c r="D54" s="22" t="s">
        <v>17</v>
      </c>
      <c r="E54" s="22">
        <v>550</v>
      </c>
      <c r="F54" s="22">
        <v>200</v>
      </c>
      <c r="G54" s="22">
        <v>200</v>
      </c>
      <c r="H54" s="25">
        <v>200</v>
      </c>
      <c r="I54" s="25">
        <v>200</v>
      </c>
      <c r="J54" s="25">
        <v>0</v>
      </c>
      <c r="K54" s="26">
        <v>0</v>
      </c>
      <c r="L54" s="26">
        <v>0</v>
      </c>
      <c r="M54" s="26">
        <v>0</v>
      </c>
      <c r="N54" s="30">
        <f t="shared" ref="N54:N60" si="7">SUM(K54:M54)</f>
        <v>0</v>
      </c>
    </row>
    <row r="55" spans="1:14" x14ac:dyDescent="0.55000000000000004">
      <c r="A55" s="20" t="s">
        <v>77</v>
      </c>
      <c r="B55" s="21"/>
      <c r="C55" s="22" t="s">
        <v>35</v>
      </c>
      <c r="D55" s="22" t="s">
        <v>17</v>
      </c>
      <c r="E55" s="22">
        <v>956</v>
      </c>
      <c r="F55" s="22">
        <v>250</v>
      </c>
      <c r="G55" s="22">
        <v>250</v>
      </c>
      <c r="H55" s="25">
        <v>200</v>
      </c>
      <c r="I55" s="25">
        <v>200</v>
      </c>
      <c r="J55" s="25">
        <v>0</v>
      </c>
      <c r="K55" s="26">
        <v>0</v>
      </c>
      <c r="L55" s="26">
        <v>0</v>
      </c>
      <c r="M55" s="26">
        <v>0</v>
      </c>
      <c r="N55" s="30">
        <f t="shared" si="7"/>
        <v>0</v>
      </c>
    </row>
    <row r="56" spans="1:14" x14ac:dyDescent="0.55000000000000004">
      <c r="A56" s="20" t="s">
        <v>78</v>
      </c>
      <c r="B56" s="21"/>
      <c r="C56" s="22" t="s">
        <v>35</v>
      </c>
      <c r="D56" s="22" t="s">
        <v>17</v>
      </c>
      <c r="E56" s="23">
        <v>1599.489</v>
      </c>
      <c r="F56" s="22">
        <v>100</v>
      </c>
      <c r="G56" s="22">
        <v>100</v>
      </c>
      <c r="H56" s="25">
        <v>150</v>
      </c>
      <c r="I56" s="25">
        <v>150</v>
      </c>
      <c r="J56" s="25">
        <v>150</v>
      </c>
      <c r="K56" s="26">
        <v>0</v>
      </c>
      <c r="L56" s="26">
        <v>0</v>
      </c>
      <c r="M56" s="26">
        <v>0</v>
      </c>
      <c r="N56" s="30">
        <f t="shared" si="7"/>
        <v>0</v>
      </c>
    </row>
    <row r="57" spans="1:14" x14ac:dyDescent="0.55000000000000004">
      <c r="A57" s="20" t="s">
        <v>79</v>
      </c>
      <c r="B57" s="21"/>
      <c r="C57" s="22" t="s">
        <v>35</v>
      </c>
      <c r="D57" s="22" t="s">
        <v>17</v>
      </c>
      <c r="E57" s="22">
        <v>319</v>
      </c>
      <c r="F57" s="22">
        <v>50</v>
      </c>
      <c r="G57" s="22">
        <v>50</v>
      </c>
      <c r="H57" s="25">
        <v>50</v>
      </c>
      <c r="I57" s="25">
        <v>50</v>
      </c>
      <c r="J57" s="25">
        <v>50</v>
      </c>
      <c r="K57" s="26">
        <v>0</v>
      </c>
      <c r="L57" s="26">
        <v>20</v>
      </c>
      <c r="M57" s="26">
        <v>5</v>
      </c>
      <c r="N57" s="30">
        <f t="shared" si="7"/>
        <v>25</v>
      </c>
    </row>
    <row r="58" spans="1:14" x14ac:dyDescent="0.55000000000000004">
      <c r="A58" s="20" t="s">
        <v>80</v>
      </c>
      <c r="B58" s="21"/>
      <c r="C58" s="22" t="s">
        <v>35</v>
      </c>
      <c r="D58" s="22" t="s">
        <v>17</v>
      </c>
      <c r="E58" s="22">
        <v>963</v>
      </c>
      <c r="F58" s="22">
        <v>100</v>
      </c>
      <c r="G58" s="22">
        <v>100</v>
      </c>
      <c r="H58" s="25">
        <v>50</v>
      </c>
      <c r="I58" s="25">
        <v>50</v>
      </c>
      <c r="J58" s="25">
        <v>50</v>
      </c>
      <c r="K58" s="26">
        <v>112</v>
      </c>
      <c r="L58" s="26">
        <v>0</v>
      </c>
      <c r="M58" s="26">
        <v>0</v>
      </c>
      <c r="N58" s="30">
        <f t="shared" si="7"/>
        <v>112</v>
      </c>
    </row>
    <row r="59" spans="1:14" x14ac:dyDescent="0.55000000000000004">
      <c r="A59" s="20" t="s">
        <v>81</v>
      </c>
      <c r="B59" s="22" t="s">
        <v>64</v>
      </c>
      <c r="C59" s="22" t="s">
        <v>32</v>
      </c>
      <c r="D59" s="22" t="s">
        <v>23</v>
      </c>
      <c r="E59" s="23">
        <v>13329</v>
      </c>
      <c r="F59" s="23">
        <v>2000</v>
      </c>
      <c r="G59" s="24">
        <v>2000</v>
      </c>
      <c r="H59" s="25">
        <v>2000</v>
      </c>
      <c r="I59" s="25">
        <v>2000</v>
      </c>
      <c r="J59" s="25">
        <v>2000</v>
      </c>
      <c r="K59" s="30">
        <v>0</v>
      </c>
      <c r="L59" s="30">
        <v>0</v>
      </c>
      <c r="M59" s="30">
        <v>0</v>
      </c>
      <c r="N59" s="30">
        <f t="shared" si="7"/>
        <v>0</v>
      </c>
    </row>
    <row r="60" spans="1:14" x14ac:dyDescent="0.55000000000000004">
      <c r="A60" s="20" t="s">
        <v>81</v>
      </c>
      <c r="B60" s="22" t="s">
        <v>64</v>
      </c>
      <c r="C60" s="22" t="s">
        <v>32</v>
      </c>
      <c r="D60" s="22" t="s">
        <v>23</v>
      </c>
      <c r="E60" s="23">
        <v>5332</v>
      </c>
      <c r="F60" s="23">
        <v>1000</v>
      </c>
      <c r="G60" s="24">
        <v>1000</v>
      </c>
      <c r="H60" s="25">
        <v>1000</v>
      </c>
      <c r="I60" s="25">
        <v>1000</v>
      </c>
      <c r="J60" s="25">
        <v>1000</v>
      </c>
      <c r="K60" s="30">
        <v>0</v>
      </c>
      <c r="L60" s="30">
        <v>0</v>
      </c>
      <c r="M60" s="30">
        <v>0</v>
      </c>
      <c r="N60" s="30">
        <f t="shared" si="7"/>
        <v>0</v>
      </c>
    </row>
    <row r="61" spans="1:14" ht="14.7" thickBot="1" x14ac:dyDescent="0.6">
      <c r="A61" s="43" t="s">
        <v>13</v>
      </c>
      <c r="B61" s="35" t="s">
        <v>13</v>
      </c>
      <c r="C61" s="36" t="s">
        <v>13</v>
      </c>
      <c r="D61" s="36" t="s">
        <v>13</v>
      </c>
      <c r="E61" s="44" t="s">
        <v>13</v>
      </c>
      <c r="F61" s="45" t="s">
        <v>13</v>
      </c>
      <c r="K61" s="18"/>
      <c r="L61" s="18"/>
      <c r="M61" s="18"/>
      <c r="N61" s="19"/>
    </row>
    <row r="62" spans="1:14" ht="14.7" thickBot="1" x14ac:dyDescent="0.6">
      <c r="A62" s="46" t="s">
        <v>82</v>
      </c>
      <c r="B62" s="47"/>
      <c r="C62" s="14"/>
      <c r="D62" s="13"/>
      <c r="E62" s="15">
        <f t="shared" ref="E62:I62" si="8">SUM(E64:E82)</f>
        <v>260411.37343000001</v>
      </c>
      <c r="F62" s="15">
        <f t="shared" si="8"/>
        <v>26697.138607500001</v>
      </c>
      <c r="G62" s="15">
        <f t="shared" si="8"/>
        <v>38816</v>
      </c>
      <c r="H62" s="15">
        <f t="shared" si="8"/>
        <v>11404</v>
      </c>
      <c r="I62" s="15">
        <f t="shared" si="8"/>
        <v>12919</v>
      </c>
      <c r="J62" s="15">
        <f>SUM(J64:J82)</f>
        <v>10811</v>
      </c>
      <c r="K62" s="15">
        <f>SUM(K64:K82)</f>
        <v>116</v>
      </c>
      <c r="L62" s="15">
        <f>SUM(L64:L82)</f>
        <v>28</v>
      </c>
      <c r="M62" s="15">
        <f>SUM(M64:M82)</f>
        <v>21</v>
      </c>
      <c r="N62" s="15">
        <f>SUM(K62:M62)</f>
        <v>165</v>
      </c>
    </row>
    <row r="63" spans="1:14" x14ac:dyDescent="0.55000000000000004">
      <c r="A63" s="43" t="s">
        <v>13</v>
      </c>
      <c r="B63" s="35" t="s">
        <v>13</v>
      </c>
      <c r="C63" s="36" t="s">
        <v>13</v>
      </c>
      <c r="D63" s="36" t="s">
        <v>13</v>
      </c>
      <c r="E63" s="36" t="s">
        <v>13</v>
      </c>
      <c r="F63" s="37" t="s">
        <v>13</v>
      </c>
      <c r="K63" s="18"/>
      <c r="L63" s="18"/>
      <c r="M63" s="18"/>
      <c r="N63" s="19"/>
    </row>
    <row r="64" spans="1:14" x14ac:dyDescent="0.55000000000000004">
      <c r="A64" s="20" t="s">
        <v>83</v>
      </c>
      <c r="B64" s="22"/>
      <c r="C64" s="22" t="s">
        <v>84</v>
      </c>
      <c r="D64" s="22" t="s">
        <v>23</v>
      </c>
      <c r="E64" s="23">
        <v>2689</v>
      </c>
      <c r="F64" s="23">
        <v>62</v>
      </c>
      <c r="G64" s="24">
        <v>664</v>
      </c>
      <c r="H64" s="25">
        <v>664</v>
      </c>
      <c r="I64" s="25">
        <v>656</v>
      </c>
      <c r="J64" s="25">
        <v>0</v>
      </c>
      <c r="K64" s="30">
        <v>0</v>
      </c>
      <c r="L64" s="30">
        <v>0</v>
      </c>
      <c r="M64" s="30">
        <v>0</v>
      </c>
      <c r="N64" s="30">
        <f>SUM(K64:M64)</f>
        <v>0</v>
      </c>
    </row>
    <row r="65" spans="1:746" ht="14.5" customHeight="1" x14ac:dyDescent="0.55000000000000004">
      <c r="A65" s="20" t="s">
        <v>85</v>
      </c>
      <c r="B65" s="22"/>
      <c r="C65" s="22" t="s">
        <v>30</v>
      </c>
      <c r="D65" s="22" t="s">
        <v>23</v>
      </c>
      <c r="E65" s="23">
        <v>921</v>
      </c>
      <c r="F65" s="23">
        <v>410</v>
      </c>
      <c r="G65" s="24">
        <v>100</v>
      </c>
      <c r="H65" s="25">
        <v>287</v>
      </c>
      <c r="I65" s="25">
        <v>200</v>
      </c>
      <c r="J65" s="25">
        <v>0</v>
      </c>
      <c r="K65" s="30">
        <v>0</v>
      </c>
      <c r="L65" s="30">
        <v>0</v>
      </c>
      <c r="M65" s="30">
        <v>0</v>
      </c>
      <c r="N65" s="30">
        <f t="shared" ref="N65:N69" si="9">SUM(K65:M65)</f>
        <v>0</v>
      </c>
    </row>
    <row r="66" spans="1:746" x14ac:dyDescent="0.55000000000000004">
      <c r="A66" s="48" t="s">
        <v>86</v>
      </c>
      <c r="B66" s="49"/>
      <c r="C66" s="22" t="s">
        <v>61</v>
      </c>
      <c r="D66" s="22" t="s">
        <v>23</v>
      </c>
      <c r="E66" s="23">
        <v>13444</v>
      </c>
      <c r="F66" s="23">
        <v>2375</v>
      </c>
      <c r="G66" s="24">
        <v>2163</v>
      </c>
      <c r="H66" s="25">
        <v>50</v>
      </c>
      <c r="I66" s="25">
        <v>783</v>
      </c>
      <c r="J66" s="25">
        <v>0</v>
      </c>
      <c r="K66" s="30">
        <v>0</v>
      </c>
      <c r="L66" s="30">
        <v>0</v>
      </c>
      <c r="M66" s="30">
        <v>0</v>
      </c>
      <c r="N66" s="30">
        <f t="shared" si="9"/>
        <v>0</v>
      </c>
    </row>
    <row r="67" spans="1:746" ht="14.5" customHeight="1" x14ac:dyDescent="0.55000000000000004">
      <c r="A67" s="20" t="s">
        <v>87</v>
      </c>
      <c r="B67" s="23" t="s">
        <v>64</v>
      </c>
      <c r="C67" s="22" t="s">
        <v>88</v>
      </c>
      <c r="D67" s="22" t="s">
        <v>23</v>
      </c>
      <c r="E67" s="23">
        <v>4798.4670000000006</v>
      </c>
      <c r="F67" s="23">
        <v>1000</v>
      </c>
      <c r="G67" s="24">
        <v>300</v>
      </c>
      <c r="H67" s="25">
        <v>500</v>
      </c>
      <c r="I67" s="25">
        <v>500</v>
      </c>
      <c r="J67" s="25">
        <v>800</v>
      </c>
      <c r="K67" s="30">
        <v>0</v>
      </c>
      <c r="L67" s="30">
        <v>0</v>
      </c>
      <c r="M67" s="30">
        <v>0</v>
      </c>
      <c r="N67" s="30">
        <f t="shared" si="9"/>
        <v>0</v>
      </c>
    </row>
    <row r="68" spans="1:746" ht="14.5" customHeight="1" x14ac:dyDescent="0.55000000000000004">
      <c r="A68" s="20" t="s">
        <v>89</v>
      </c>
      <c r="B68" s="23"/>
      <c r="C68" s="22" t="s">
        <v>35</v>
      </c>
      <c r="D68" s="22" t="s">
        <v>17</v>
      </c>
      <c r="E68" s="23">
        <v>617</v>
      </c>
      <c r="F68" s="23">
        <v>0</v>
      </c>
      <c r="G68" s="24">
        <v>0</v>
      </c>
      <c r="H68" s="25">
        <v>100</v>
      </c>
      <c r="I68" s="25">
        <v>100</v>
      </c>
      <c r="J68" s="25">
        <v>150</v>
      </c>
      <c r="K68" s="26">
        <v>0</v>
      </c>
      <c r="L68" s="26">
        <v>0</v>
      </c>
      <c r="M68" s="26">
        <v>0</v>
      </c>
      <c r="N68" s="30">
        <f t="shared" si="9"/>
        <v>0</v>
      </c>
    </row>
    <row r="69" spans="1:746" ht="14.5" customHeight="1" x14ac:dyDescent="0.55000000000000004">
      <c r="A69" s="20" t="s">
        <v>90</v>
      </c>
      <c r="B69" s="23"/>
      <c r="C69" s="22" t="s">
        <v>30</v>
      </c>
      <c r="D69" s="22" t="s">
        <v>23</v>
      </c>
      <c r="E69" s="23">
        <v>178</v>
      </c>
      <c r="F69" s="23"/>
      <c r="G69" s="24"/>
      <c r="H69" s="25"/>
      <c r="I69" s="25">
        <v>70</v>
      </c>
      <c r="J69" s="25">
        <v>108</v>
      </c>
      <c r="K69" s="30">
        <v>6</v>
      </c>
      <c r="L69" s="30">
        <v>0</v>
      </c>
      <c r="M69" s="30">
        <v>18</v>
      </c>
      <c r="N69" s="30">
        <f t="shared" si="9"/>
        <v>24</v>
      </c>
    </row>
    <row r="70" spans="1:746" s="105" customFormat="1" ht="14.5" customHeight="1" x14ac:dyDescent="0.55000000000000004">
      <c r="A70" s="51" t="s">
        <v>91</v>
      </c>
      <c r="B70" s="71"/>
      <c r="C70" s="52" t="s">
        <v>30</v>
      </c>
      <c r="D70" s="52" t="s">
        <v>23</v>
      </c>
      <c r="E70" s="52">
        <v>7997</v>
      </c>
      <c r="F70" s="52"/>
      <c r="G70" s="52"/>
      <c r="H70" s="52">
        <v>0</v>
      </c>
      <c r="I70" s="52">
        <v>0</v>
      </c>
      <c r="J70" s="52">
        <v>400</v>
      </c>
      <c r="K70" s="55">
        <v>0</v>
      </c>
      <c r="L70" s="55">
        <v>28</v>
      </c>
      <c r="M70" s="55">
        <v>3</v>
      </c>
      <c r="N70" s="107">
        <f>SUM(K70:M70)</f>
        <v>31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  <c r="IF70" s="104"/>
      <c r="IG70" s="104"/>
      <c r="IH70" s="104"/>
      <c r="II70" s="104"/>
      <c r="IJ70" s="104"/>
      <c r="IK70" s="104"/>
      <c r="IL70" s="104"/>
      <c r="IM70" s="104"/>
      <c r="IN70" s="104"/>
      <c r="IO70" s="104"/>
      <c r="IP70" s="104"/>
      <c r="IQ70" s="104"/>
      <c r="IR70" s="104"/>
      <c r="IS70" s="104"/>
      <c r="IT70" s="104"/>
      <c r="IU70" s="104"/>
      <c r="IV70" s="104"/>
      <c r="IW70" s="104"/>
      <c r="IX70" s="104"/>
      <c r="IY70" s="104"/>
      <c r="IZ70" s="104"/>
      <c r="JA70" s="104"/>
      <c r="JB70" s="104"/>
      <c r="JC70" s="104"/>
      <c r="JD70" s="104"/>
      <c r="JE70" s="104"/>
      <c r="JF70" s="104"/>
      <c r="JG70" s="104"/>
      <c r="JH70" s="104"/>
      <c r="JI70" s="104"/>
      <c r="JJ70" s="104"/>
      <c r="JK70" s="104"/>
      <c r="JL70" s="104"/>
      <c r="JM70" s="104"/>
      <c r="JN70" s="104"/>
      <c r="JO70" s="104"/>
      <c r="JP70" s="104"/>
      <c r="JQ70" s="104"/>
      <c r="JR70" s="104"/>
      <c r="JS70" s="104"/>
      <c r="JT70" s="104"/>
      <c r="JU70" s="104"/>
      <c r="JV70" s="104"/>
      <c r="JW70" s="104"/>
      <c r="JX70" s="104"/>
      <c r="JY70" s="104"/>
      <c r="JZ70" s="104"/>
      <c r="KA70" s="104"/>
      <c r="KB70" s="104"/>
      <c r="KC70" s="104"/>
      <c r="KD70" s="104"/>
      <c r="KE70" s="104"/>
      <c r="KF70" s="104"/>
      <c r="KG70" s="104"/>
      <c r="KH70" s="104"/>
      <c r="KI70" s="104"/>
      <c r="KJ70" s="104"/>
      <c r="KK70" s="104"/>
      <c r="KL70" s="104"/>
      <c r="KM70" s="104"/>
      <c r="KN70" s="104"/>
      <c r="KO70" s="104"/>
      <c r="KP70" s="104"/>
      <c r="KQ70" s="104"/>
      <c r="KR70" s="104"/>
      <c r="KS70" s="104"/>
      <c r="KT70" s="104"/>
      <c r="KU70" s="104"/>
      <c r="KV70" s="104"/>
      <c r="KW70" s="104"/>
      <c r="KX70" s="104"/>
      <c r="KY70" s="104"/>
      <c r="KZ70" s="104"/>
      <c r="LA70" s="104"/>
      <c r="LB70" s="104"/>
      <c r="LC70" s="104"/>
      <c r="LD70" s="104"/>
      <c r="LE70" s="104"/>
      <c r="LF70" s="104"/>
      <c r="LG70" s="104"/>
      <c r="LH70" s="104"/>
      <c r="LI70" s="104"/>
      <c r="LJ70" s="104"/>
      <c r="LK70" s="104"/>
      <c r="LL70" s="104"/>
      <c r="LM70" s="104"/>
      <c r="LN70" s="104"/>
      <c r="LO70" s="104"/>
      <c r="LP70" s="104"/>
      <c r="LQ70" s="104"/>
      <c r="LR70" s="104"/>
      <c r="LS70" s="104"/>
      <c r="LT70" s="104"/>
      <c r="LU70" s="104"/>
      <c r="LV70" s="104"/>
      <c r="LW70" s="104"/>
      <c r="LX70" s="104"/>
      <c r="LY70" s="104"/>
      <c r="LZ70" s="104"/>
      <c r="MA70" s="104"/>
      <c r="MB70" s="104"/>
      <c r="MC70" s="104"/>
      <c r="MD70" s="104"/>
      <c r="ME70" s="104"/>
      <c r="MF70" s="104"/>
      <c r="MG70" s="104"/>
      <c r="MH70" s="104"/>
      <c r="MI70" s="104"/>
      <c r="MJ70" s="104"/>
      <c r="MK70" s="104"/>
      <c r="ML70" s="104"/>
      <c r="MM70" s="104"/>
      <c r="MN70" s="104"/>
      <c r="MO70" s="104"/>
      <c r="MP70" s="104"/>
      <c r="MQ70" s="104"/>
      <c r="MR70" s="104"/>
      <c r="MS70" s="104"/>
      <c r="MT70" s="104"/>
      <c r="MU70" s="104"/>
      <c r="MV70" s="104"/>
      <c r="MW70" s="104"/>
      <c r="MX70" s="104"/>
      <c r="MY70" s="104"/>
      <c r="MZ70" s="104"/>
      <c r="NA70" s="104"/>
      <c r="NB70" s="104"/>
      <c r="NC70" s="104"/>
      <c r="ND70" s="104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4"/>
      <c r="NY70" s="104"/>
      <c r="NZ70" s="104"/>
      <c r="OA70" s="104"/>
      <c r="OB70" s="104"/>
      <c r="OC70" s="104"/>
      <c r="OD70" s="104"/>
      <c r="OE70" s="104"/>
      <c r="OF70" s="104"/>
      <c r="OG70" s="104"/>
      <c r="OH70" s="104"/>
      <c r="OI70" s="104"/>
      <c r="OJ70" s="104"/>
      <c r="OK70" s="104"/>
      <c r="OL70" s="104"/>
      <c r="OM70" s="104"/>
      <c r="ON70" s="104"/>
      <c r="OO70" s="104"/>
      <c r="OP70" s="104"/>
      <c r="OQ70" s="104"/>
      <c r="OR70" s="104"/>
      <c r="OS70" s="104"/>
      <c r="OT70" s="104"/>
      <c r="OU70" s="104"/>
      <c r="OV70" s="104"/>
      <c r="OW70" s="104"/>
      <c r="OX70" s="104"/>
      <c r="OY70" s="104"/>
      <c r="OZ70" s="104"/>
      <c r="PA70" s="104"/>
      <c r="PB70" s="104"/>
      <c r="PC70" s="104"/>
      <c r="PD70" s="104"/>
      <c r="PE70" s="104"/>
      <c r="PF70" s="104"/>
      <c r="PG70" s="104"/>
      <c r="PH70" s="104"/>
      <c r="PI70" s="104"/>
      <c r="PJ70" s="104"/>
      <c r="PK70" s="104"/>
      <c r="PL70" s="104"/>
      <c r="PM70" s="104"/>
      <c r="PN70" s="104"/>
      <c r="PO70" s="104"/>
      <c r="PP70" s="104"/>
      <c r="PQ70" s="104"/>
      <c r="PR70" s="104"/>
      <c r="PS70" s="104"/>
      <c r="PT70" s="104"/>
      <c r="PU70" s="104"/>
      <c r="PV70" s="104"/>
      <c r="PW70" s="104"/>
      <c r="PX70" s="104"/>
      <c r="PY70" s="104"/>
      <c r="PZ70" s="104"/>
      <c r="QA70" s="104"/>
      <c r="QB70" s="104"/>
      <c r="QC70" s="104"/>
      <c r="QD70" s="104"/>
      <c r="QE70" s="104"/>
      <c r="QF70" s="104"/>
      <c r="QG70" s="104"/>
      <c r="QH70" s="104"/>
      <c r="QI70" s="104"/>
      <c r="QJ70" s="104"/>
      <c r="QK70" s="104"/>
      <c r="QL70" s="104"/>
      <c r="QM70" s="104"/>
      <c r="QN70" s="104"/>
      <c r="QO70" s="104"/>
      <c r="QP70" s="104"/>
      <c r="QQ70" s="104"/>
      <c r="QR70" s="104"/>
      <c r="QS70" s="104"/>
      <c r="QT70" s="104"/>
      <c r="QU70" s="104"/>
      <c r="QV70" s="104"/>
      <c r="QW70" s="104"/>
      <c r="QX70" s="104"/>
      <c r="QY70" s="104"/>
      <c r="QZ70" s="104"/>
      <c r="RA70" s="104"/>
      <c r="RB70" s="104"/>
      <c r="RC70" s="104"/>
      <c r="RD70" s="104"/>
      <c r="RE70" s="104"/>
      <c r="RF70" s="104"/>
      <c r="RG70" s="104"/>
      <c r="RH70" s="104"/>
      <c r="RI70" s="104"/>
      <c r="RJ70" s="104"/>
      <c r="RK70" s="104"/>
      <c r="RL70" s="104"/>
      <c r="RM70" s="104"/>
      <c r="RN70" s="104"/>
      <c r="RO70" s="104"/>
      <c r="RP70" s="104"/>
      <c r="RQ70" s="104"/>
      <c r="RR70" s="104"/>
      <c r="RS70" s="104"/>
      <c r="RT70" s="104"/>
      <c r="RU70" s="104"/>
      <c r="RV70" s="104"/>
      <c r="RW70" s="104"/>
      <c r="RX70" s="104"/>
      <c r="RY70" s="104"/>
      <c r="RZ70" s="104"/>
      <c r="SA70" s="104"/>
      <c r="SB70" s="104"/>
      <c r="SC70" s="104"/>
      <c r="SD70" s="104"/>
      <c r="SE70" s="104"/>
      <c r="SF70" s="104"/>
      <c r="SG70" s="104"/>
      <c r="SH70" s="104"/>
      <c r="SI70" s="104"/>
      <c r="SJ70" s="104"/>
      <c r="SK70" s="104"/>
      <c r="SL70" s="104"/>
      <c r="SM70" s="104"/>
      <c r="SN70" s="104"/>
      <c r="SO70" s="104"/>
      <c r="SP70" s="104"/>
      <c r="SQ70" s="104"/>
      <c r="SR70" s="104"/>
      <c r="SS70" s="104"/>
      <c r="ST70" s="104"/>
      <c r="SU70" s="104"/>
      <c r="SV70" s="104"/>
      <c r="SW70" s="104"/>
      <c r="SX70" s="104"/>
      <c r="SY70" s="104"/>
      <c r="SZ70" s="104"/>
      <c r="TA70" s="104"/>
      <c r="TB70" s="104"/>
      <c r="TC70" s="104"/>
      <c r="TD70" s="104"/>
      <c r="TE70" s="104"/>
      <c r="TF70" s="104"/>
      <c r="TG70" s="104"/>
      <c r="TH70" s="104"/>
      <c r="TI70" s="104"/>
      <c r="TJ70" s="104"/>
      <c r="TK70" s="104"/>
      <c r="TL70" s="104"/>
      <c r="TM70" s="104"/>
      <c r="TN70" s="104"/>
      <c r="TO70" s="104"/>
      <c r="TP70" s="104"/>
      <c r="TQ70" s="104"/>
      <c r="TR70" s="104"/>
      <c r="TS70" s="104"/>
      <c r="TT70" s="104"/>
      <c r="TU70" s="104"/>
      <c r="TV70" s="104"/>
      <c r="TW70" s="104"/>
      <c r="TX70" s="104"/>
      <c r="TY70" s="104"/>
      <c r="TZ70" s="104"/>
      <c r="UA70" s="104"/>
      <c r="UB70" s="104"/>
      <c r="UC70" s="104"/>
      <c r="UD70" s="104"/>
      <c r="UE70" s="104"/>
      <c r="UF70" s="104"/>
      <c r="UG70" s="104"/>
      <c r="UH70" s="104"/>
      <c r="UI70" s="104"/>
      <c r="UJ70" s="104"/>
      <c r="UK70" s="104"/>
      <c r="UL70" s="104"/>
      <c r="UM70" s="104"/>
      <c r="UN70" s="104"/>
      <c r="UO70" s="104"/>
      <c r="UP70" s="104"/>
      <c r="UQ70" s="104"/>
      <c r="UR70" s="104"/>
      <c r="US70" s="104"/>
      <c r="UT70" s="104"/>
      <c r="UU70" s="104"/>
      <c r="UV70" s="104"/>
      <c r="UW70" s="104"/>
      <c r="UX70" s="104"/>
      <c r="UY70" s="104"/>
      <c r="UZ70" s="104"/>
      <c r="VA70" s="104"/>
      <c r="VB70" s="104"/>
      <c r="VC70" s="104"/>
      <c r="VD70" s="104"/>
      <c r="VE70" s="104"/>
      <c r="VF70" s="104"/>
      <c r="VG70" s="104"/>
      <c r="VH70" s="104"/>
      <c r="VI70" s="104"/>
      <c r="VJ70" s="104"/>
      <c r="VK70" s="104"/>
      <c r="VL70" s="104"/>
      <c r="VM70" s="104"/>
      <c r="VN70" s="104"/>
      <c r="VO70" s="104"/>
      <c r="VP70" s="104"/>
      <c r="VQ70" s="104"/>
      <c r="VR70" s="104"/>
      <c r="VS70" s="104"/>
      <c r="VT70" s="104"/>
      <c r="VU70" s="104"/>
      <c r="VV70" s="104"/>
      <c r="VW70" s="104"/>
      <c r="VX70" s="104"/>
      <c r="VY70" s="104"/>
      <c r="VZ70" s="104"/>
      <c r="WA70" s="104"/>
      <c r="WB70" s="104"/>
      <c r="WC70" s="104"/>
      <c r="WD70" s="104"/>
      <c r="WE70" s="104"/>
      <c r="WF70" s="104"/>
      <c r="WG70" s="104"/>
      <c r="WH70" s="104"/>
      <c r="WI70" s="104"/>
      <c r="WJ70" s="104"/>
      <c r="WK70" s="104"/>
      <c r="WL70" s="104"/>
      <c r="WM70" s="104"/>
      <c r="WN70" s="104"/>
      <c r="WO70" s="104"/>
      <c r="WP70" s="104"/>
      <c r="WQ70" s="104"/>
      <c r="WR70" s="104"/>
      <c r="WS70" s="104"/>
      <c r="WT70" s="104"/>
      <c r="WU70" s="104"/>
      <c r="WV70" s="104"/>
      <c r="WW70" s="104"/>
      <c r="WX70" s="104"/>
      <c r="WY70" s="104"/>
      <c r="WZ70" s="104"/>
      <c r="XA70" s="104"/>
      <c r="XB70" s="104"/>
      <c r="XC70" s="104"/>
      <c r="XD70" s="104"/>
      <c r="XE70" s="104"/>
      <c r="XF70" s="104"/>
      <c r="XG70" s="104"/>
      <c r="XH70" s="104"/>
      <c r="XI70" s="104"/>
      <c r="XJ70" s="104"/>
      <c r="XK70" s="104"/>
      <c r="XL70" s="104"/>
      <c r="XM70" s="104"/>
      <c r="XN70" s="104"/>
      <c r="XO70" s="104"/>
      <c r="XP70" s="104"/>
      <c r="XQ70" s="104"/>
      <c r="XR70" s="104"/>
      <c r="XS70" s="104"/>
      <c r="XT70" s="104"/>
      <c r="XU70" s="104"/>
      <c r="XV70" s="104"/>
      <c r="XW70" s="104"/>
      <c r="XX70" s="104"/>
      <c r="XY70" s="104"/>
      <c r="XZ70" s="104"/>
      <c r="YA70" s="104"/>
      <c r="YB70" s="104"/>
      <c r="YC70" s="104"/>
      <c r="YD70" s="104"/>
      <c r="YE70" s="104"/>
      <c r="YF70" s="104"/>
      <c r="YG70" s="104"/>
      <c r="YH70" s="104"/>
      <c r="YI70" s="104"/>
      <c r="YJ70" s="104"/>
      <c r="YK70" s="104"/>
      <c r="YL70" s="104"/>
      <c r="YM70" s="104"/>
      <c r="YN70" s="104"/>
      <c r="YO70" s="104"/>
      <c r="YP70" s="104"/>
      <c r="YQ70" s="104"/>
      <c r="YR70" s="104"/>
      <c r="YS70" s="104"/>
      <c r="YT70" s="104"/>
      <c r="YU70" s="104"/>
      <c r="YV70" s="104"/>
      <c r="YW70" s="104"/>
      <c r="YX70" s="104"/>
      <c r="YY70" s="104"/>
      <c r="YZ70" s="104"/>
      <c r="ZA70" s="104"/>
      <c r="ZB70" s="104"/>
      <c r="ZC70" s="104"/>
      <c r="ZD70" s="104"/>
      <c r="ZE70" s="104"/>
      <c r="ZF70" s="104"/>
      <c r="ZG70" s="104"/>
      <c r="ZH70" s="104"/>
      <c r="ZI70" s="104"/>
      <c r="ZJ70" s="104"/>
      <c r="ZK70" s="104"/>
      <c r="ZL70" s="104"/>
      <c r="ZM70" s="104"/>
      <c r="ZN70" s="104"/>
      <c r="ZO70" s="104"/>
      <c r="ZP70" s="104"/>
      <c r="ZQ70" s="104"/>
      <c r="ZR70" s="104"/>
      <c r="ZS70" s="104"/>
      <c r="ZT70" s="104"/>
      <c r="ZU70" s="104"/>
      <c r="ZV70" s="104"/>
      <c r="ZW70" s="104"/>
      <c r="ZX70" s="104"/>
      <c r="ZY70" s="104"/>
      <c r="ZZ70" s="104"/>
      <c r="AAA70" s="104"/>
      <c r="AAB70" s="104"/>
      <c r="AAC70" s="104"/>
      <c r="AAD70" s="104"/>
      <c r="AAE70" s="104"/>
      <c r="AAF70" s="104"/>
      <c r="AAG70" s="104"/>
      <c r="AAH70" s="104"/>
      <c r="AAI70" s="104"/>
      <c r="AAJ70" s="104"/>
      <c r="AAK70" s="104"/>
      <c r="AAL70" s="104"/>
      <c r="AAM70" s="104"/>
      <c r="AAN70" s="104"/>
      <c r="AAO70" s="104"/>
      <c r="AAP70" s="104"/>
      <c r="AAQ70" s="104"/>
      <c r="AAR70" s="104"/>
      <c r="AAS70" s="104"/>
      <c r="AAT70" s="104"/>
      <c r="AAU70" s="104"/>
      <c r="AAV70" s="104"/>
      <c r="AAW70" s="104"/>
      <c r="AAX70" s="104"/>
      <c r="AAY70" s="104"/>
      <c r="AAZ70" s="104"/>
      <c r="ABA70" s="104"/>
      <c r="ABB70" s="104"/>
      <c r="ABC70" s="104"/>
      <c r="ABD70" s="104"/>
      <c r="ABE70" s="104"/>
      <c r="ABF70" s="104"/>
      <c r="ABG70" s="104"/>
      <c r="ABH70" s="104"/>
      <c r="ABI70" s="104"/>
      <c r="ABJ70" s="104"/>
      <c r="ABK70" s="104"/>
      <c r="ABL70" s="104"/>
      <c r="ABM70" s="104"/>
      <c r="ABN70" s="104"/>
      <c r="ABO70" s="104"/>
      <c r="ABP70" s="104"/>
      <c r="ABQ70" s="104"/>
      <c r="ABR70" s="104"/>
    </row>
    <row r="71" spans="1:746" ht="14.5" customHeight="1" x14ac:dyDescent="0.55000000000000004">
      <c r="A71" s="20" t="s">
        <v>92</v>
      </c>
      <c r="B71" s="22" t="s">
        <v>64</v>
      </c>
      <c r="C71" s="22" t="s">
        <v>88</v>
      </c>
      <c r="D71" s="22" t="s">
        <v>23</v>
      </c>
      <c r="E71" s="23">
        <v>21327</v>
      </c>
      <c r="F71" s="23">
        <v>1000</v>
      </c>
      <c r="G71" s="24">
        <v>300</v>
      </c>
      <c r="H71" s="22">
        <v>700</v>
      </c>
      <c r="I71" s="22">
        <v>700</v>
      </c>
      <c r="J71" s="22">
        <v>2000</v>
      </c>
      <c r="K71" s="30">
        <v>0</v>
      </c>
      <c r="L71" s="30">
        <v>0</v>
      </c>
      <c r="M71" s="30">
        <v>0</v>
      </c>
      <c r="N71" s="50">
        <f>SUM(K71:M71)</f>
        <v>0</v>
      </c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  <c r="IT71" s="57"/>
      <c r="IU71" s="57"/>
      <c r="IV71" s="57"/>
      <c r="IW71" s="57"/>
      <c r="IX71" s="57"/>
      <c r="IY71" s="57"/>
      <c r="IZ71" s="57"/>
      <c r="JA71" s="57"/>
      <c r="JB71" s="57"/>
      <c r="JC71" s="57"/>
      <c r="JD71" s="57"/>
      <c r="JE71" s="57"/>
      <c r="JF71" s="57"/>
      <c r="JG71" s="57"/>
      <c r="JH71" s="57"/>
      <c r="JI71" s="57"/>
      <c r="JJ71" s="57"/>
      <c r="JK71" s="57"/>
      <c r="JL71" s="57"/>
      <c r="JM71" s="57"/>
      <c r="JN71" s="57"/>
      <c r="JO71" s="57"/>
      <c r="JP71" s="57"/>
      <c r="JQ71" s="57"/>
      <c r="JR71" s="57"/>
      <c r="JS71" s="57"/>
      <c r="JT71" s="57"/>
      <c r="JU71" s="57"/>
      <c r="JV71" s="57"/>
      <c r="JW71" s="57"/>
      <c r="JX71" s="57"/>
      <c r="JY71" s="57"/>
      <c r="JZ71" s="57"/>
      <c r="KA71" s="57"/>
      <c r="KB71" s="57"/>
      <c r="KC71" s="57"/>
      <c r="KD71" s="57"/>
      <c r="KE71" s="57"/>
      <c r="KF71" s="57"/>
      <c r="KG71" s="57"/>
      <c r="KH71" s="57"/>
      <c r="KI71" s="57"/>
      <c r="KJ71" s="57"/>
      <c r="KK71" s="57"/>
      <c r="KL71" s="57"/>
      <c r="KM71" s="57"/>
      <c r="KN71" s="57"/>
      <c r="KO71" s="57"/>
      <c r="KP71" s="57"/>
      <c r="KQ71" s="57"/>
      <c r="KR71" s="57"/>
      <c r="KS71" s="57"/>
      <c r="KT71" s="57"/>
      <c r="KU71" s="57"/>
      <c r="KV71" s="57"/>
      <c r="KW71" s="57"/>
      <c r="KX71" s="57"/>
      <c r="KY71" s="57"/>
      <c r="KZ71" s="57"/>
      <c r="LA71" s="57"/>
      <c r="LB71" s="57"/>
      <c r="LC71" s="57"/>
      <c r="LD71" s="57"/>
      <c r="LE71" s="57"/>
      <c r="LF71" s="57"/>
      <c r="LG71" s="57"/>
      <c r="LH71" s="57"/>
      <c r="LI71" s="57"/>
      <c r="LJ71" s="57"/>
      <c r="LK71" s="57"/>
      <c r="LL71" s="57"/>
      <c r="LM71" s="57"/>
      <c r="LN71" s="57"/>
      <c r="LO71" s="57"/>
      <c r="LP71" s="57"/>
      <c r="LQ71" s="57"/>
      <c r="LR71" s="57"/>
      <c r="LS71" s="57"/>
      <c r="LT71" s="57"/>
      <c r="LU71" s="57"/>
      <c r="LV71" s="57"/>
      <c r="LW71" s="57"/>
      <c r="LX71" s="57"/>
      <c r="LY71" s="57"/>
      <c r="LZ71" s="57"/>
      <c r="MA71" s="57"/>
      <c r="MB71" s="57"/>
      <c r="MC71" s="57"/>
      <c r="MD71" s="57"/>
      <c r="ME71" s="57"/>
      <c r="MF71" s="57"/>
      <c r="MG71" s="57"/>
      <c r="MH71" s="57"/>
      <c r="MI71" s="57"/>
      <c r="MJ71" s="57"/>
      <c r="MK71" s="57"/>
      <c r="ML71" s="57"/>
      <c r="MM71" s="57"/>
      <c r="MN71" s="57"/>
      <c r="MO71" s="57"/>
      <c r="MP71" s="57"/>
      <c r="MQ71" s="57"/>
      <c r="MR71" s="57"/>
      <c r="MS71" s="57"/>
      <c r="MT71" s="57"/>
      <c r="MU71" s="57"/>
      <c r="MV71" s="57"/>
      <c r="MW71" s="57"/>
      <c r="MX71" s="57"/>
      <c r="MY71" s="57"/>
      <c r="MZ71" s="57"/>
      <c r="NA71" s="57"/>
      <c r="NB71" s="57"/>
      <c r="NC71" s="57"/>
      <c r="ND71" s="57"/>
      <c r="NE71" s="57"/>
      <c r="NF71" s="57"/>
      <c r="NG71" s="57"/>
      <c r="NH71" s="57"/>
      <c r="NI71" s="57"/>
      <c r="NJ71" s="57"/>
      <c r="NK71" s="57"/>
      <c r="NL71" s="57"/>
      <c r="NM71" s="57"/>
      <c r="NN71" s="57"/>
      <c r="NO71" s="57"/>
      <c r="NP71" s="57"/>
      <c r="NQ71" s="57"/>
      <c r="NR71" s="57"/>
      <c r="NS71" s="57"/>
      <c r="NT71" s="57"/>
      <c r="NU71" s="57"/>
      <c r="NV71" s="57"/>
      <c r="NW71" s="57"/>
      <c r="NX71" s="57"/>
      <c r="NY71" s="57"/>
      <c r="NZ71" s="57"/>
      <c r="OA71" s="57"/>
      <c r="OB71" s="57"/>
      <c r="OC71" s="57"/>
      <c r="OD71" s="57"/>
      <c r="OE71" s="57"/>
      <c r="OF71" s="57"/>
      <c r="OG71" s="57"/>
      <c r="OH71" s="57"/>
      <c r="OI71" s="57"/>
      <c r="OJ71" s="57"/>
      <c r="OK71" s="57"/>
      <c r="OL71" s="57"/>
      <c r="OM71" s="57"/>
      <c r="ON71" s="57"/>
      <c r="OO71" s="57"/>
      <c r="OP71" s="57"/>
      <c r="OQ71" s="57"/>
      <c r="OR71" s="57"/>
      <c r="OS71" s="57"/>
      <c r="OT71" s="57"/>
      <c r="OU71" s="57"/>
      <c r="OV71" s="57"/>
      <c r="OW71" s="57"/>
      <c r="OX71" s="57"/>
      <c r="OY71" s="57"/>
      <c r="OZ71" s="57"/>
      <c r="PA71" s="57"/>
      <c r="PB71" s="57"/>
      <c r="PC71" s="57"/>
      <c r="PD71" s="57"/>
      <c r="PE71" s="57"/>
      <c r="PF71" s="57"/>
      <c r="PG71" s="57"/>
      <c r="PH71" s="57"/>
      <c r="PI71" s="57"/>
      <c r="PJ71" s="57"/>
      <c r="PK71" s="57"/>
      <c r="PL71" s="57"/>
      <c r="PM71" s="57"/>
      <c r="PN71" s="57"/>
      <c r="PO71" s="57"/>
      <c r="PP71" s="57"/>
      <c r="PQ71" s="57"/>
      <c r="PR71" s="57"/>
      <c r="PS71" s="57"/>
      <c r="PT71" s="57"/>
      <c r="PU71" s="57"/>
      <c r="PV71" s="57"/>
      <c r="PW71" s="57"/>
      <c r="PX71" s="57"/>
      <c r="PY71" s="57"/>
      <c r="PZ71" s="57"/>
      <c r="QA71" s="57"/>
      <c r="QB71" s="57"/>
      <c r="QC71" s="57"/>
      <c r="QD71" s="57"/>
      <c r="QE71" s="57"/>
      <c r="QF71" s="57"/>
      <c r="QG71" s="57"/>
      <c r="QH71" s="57"/>
      <c r="QI71" s="57"/>
      <c r="QJ71" s="57"/>
      <c r="QK71" s="57"/>
      <c r="QL71" s="57"/>
      <c r="QM71" s="57"/>
      <c r="QN71" s="57"/>
      <c r="QO71" s="57"/>
      <c r="QP71" s="57"/>
      <c r="QQ71" s="57"/>
      <c r="QR71" s="57"/>
      <c r="QS71" s="57"/>
      <c r="QT71" s="57"/>
      <c r="QU71" s="57"/>
      <c r="QV71" s="57"/>
      <c r="QW71" s="57"/>
      <c r="QX71" s="57"/>
      <c r="QY71" s="57"/>
      <c r="QZ71" s="57"/>
      <c r="RA71" s="57"/>
      <c r="RB71" s="57"/>
      <c r="RC71" s="57"/>
      <c r="RD71" s="57"/>
      <c r="RE71" s="57"/>
      <c r="RF71" s="57"/>
      <c r="RG71" s="57"/>
      <c r="RH71" s="57"/>
      <c r="RI71" s="57"/>
      <c r="RJ71" s="57"/>
      <c r="RK71" s="57"/>
      <c r="RL71" s="57"/>
      <c r="RM71" s="57"/>
      <c r="RN71" s="57"/>
      <c r="RO71" s="57"/>
      <c r="RP71" s="57"/>
      <c r="RQ71" s="57"/>
      <c r="RR71" s="57"/>
      <c r="RS71" s="57"/>
      <c r="RT71" s="57"/>
      <c r="RU71" s="57"/>
      <c r="RV71" s="57"/>
      <c r="RW71" s="57"/>
      <c r="RX71" s="57"/>
      <c r="RY71" s="57"/>
      <c r="RZ71" s="57"/>
      <c r="SA71" s="57"/>
      <c r="SB71" s="57"/>
      <c r="SC71" s="57"/>
      <c r="SD71" s="57"/>
      <c r="SE71" s="57"/>
      <c r="SF71" s="57"/>
      <c r="SG71" s="57"/>
      <c r="SH71" s="57"/>
      <c r="SI71" s="57"/>
      <c r="SJ71" s="57"/>
      <c r="SK71" s="57"/>
      <c r="SL71" s="57"/>
      <c r="SM71" s="57"/>
      <c r="SN71" s="57"/>
      <c r="SO71" s="57"/>
      <c r="SP71" s="57"/>
      <c r="SQ71" s="57"/>
      <c r="SR71" s="57"/>
      <c r="SS71" s="57"/>
      <c r="ST71" s="57"/>
      <c r="SU71" s="57"/>
      <c r="SV71" s="57"/>
      <c r="SW71" s="57"/>
      <c r="SX71" s="57"/>
      <c r="SY71" s="57"/>
      <c r="SZ71" s="57"/>
      <c r="TA71" s="57"/>
      <c r="TB71" s="57"/>
      <c r="TC71" s="57"/>
      <c r="TD71" s="57"/>
      <c r="TE71" s="57"/>
      <c r="TF71" s="57"/>
      <c r="TG71" s="57"/>
      <c r="TH71" s="57"/>
      <c r="TI71" s="57"/>
      <c r="TJ71" s="57"/>
      <c r="TK71" s="57"/>
      <c r="TL71" s="57"/>
      <c r="TM71" s="57"/>
      <c r="TN71" s="57"/>
      <c r="TO71" s="57"/>
      <c r="TP71" s="57"/>
      <c r="TQ71" s="57"/>
      <c r="TR71" s="57"/>
      <c r="TS71" s="57"/>
      <c r="TT71" s="57"/>
      <c r="TU71" s="57"/>
      <c r="TV71" s="57"/>
      <c r="TW71" s="57"/>
      <c r="TX71" s="57"/>
      <c r="TY71" s="57"/>
      <c r="TZ71" s="57"/>
      <c r="UA71" s="57"/>
      <c r="UB71" s="57"/>
      <c r="UC71" s="57"/>
      <c r="UD71" s="57"/>
      <c r="UE71" s="57"/>
      <c r="UF71" s="57"/>
      <c r="UG71" s="57"/>
      <c r="UH71" s="57"/>
      <c r="UI71" s="57"/>
      <c r="UJ71" s="57"/>
      <c r="UK71" s="57"/>
      <c r="UL71" s="57"/>
      <c r="UM71" s="57"/>
      <c r="UN71" s="57"/>
      <c r="UO71" s="57"/>
      <c r="UP71" s="57"/>
      <c r="UQ71" s="57"/>
      <c r="UR71" s="57"/>
      <c r="US71" s="57"/>
      <c r="UT71" s="57"/>
      <c r="UU71" s="57"/>
      <c r="UV71" s="57"/>
      <c r="UW71" s="57"/>
      <c r="UX71" s="57"/>
      <c r="UY71" s="57"/>
      <c r="UZ71" s="57"/>
      <c r="VA71" s="57"/>
      <c r="VB71" s="57"/>
      <c r="VC71" s="57"/>
      <c r="VD71" s="57"/>
      <c r="VE71" s="57"/>
      <c r="VF71" s="57"/>
      <c r="VG71" s="57"/>
      <c r="VH71" s="57"/>
      <c r="VI71" s="57"/>
      <c r="VJ71" s="57"/>
      <c r="VK71" s="57"/>
      <c r="VL71" s="57"/>
      <c r="VM71" s="57"/>
      <c r="VN71" s="57"/>
      <c r="VO71" s="57"/>
      <c r="VP71" s="57"/>
      <c r="VQ71" s="57"/>
      <c r="VR71" s="57"/>
      <c r="VS71" s="57"/>
      <c r="VT71" s="57"/>
      <c r="VU71" s="57"/>
      <c r="VV71" s="57"/>
      <c r="VW71" s="57"/>
      <c r="VX71" s="57"/>
      <c r="VY71" s="57"/>
      <c r="VZ71" s="57"/>
      <c r="WA71" s="57"/>
      <c r="WB71" s="57"/>
      <c r="WC71" s="57"/>
      <c r="WD71" s="57"/>
      <c r="WE71" s="57"/>
      <c r="WF71" s="57"/>
      <c r="WG71" s="57"/>
      <c r="WH71" s="57"/>
      <c r="WI71" s="57"/>
      <c r="WJ71" s="57"/>
      <c r="WK71" s="57"/>
      <c r="WL71" s="57"/>
      <c r="WM71" s="57"/>
      <c r="WN71" s="57"/>
      <c r="WO71" s="57"/>
      <c r="WP71" s="57"/>
      <c r="WQ71" s="57"/>
      <c r="WR71" s="57"/>
      <c r="WS71" s="57"/>
      <c r="WT71" s="57"/>
      <c r="WU71" s="57"/>
      <c r="WV71" s="57"/>
      <c r="WW71" s="57"/>
      <c r="WX71" s="57"/>
      <c r="WY71" s="57"/>
      <c r="WZ71" s="57"/>
      <c r="XA71" s="57"/>
      <c r="XB71" s="57"/>
      <c r="XC71" s="57"/>
      <c r="XD71" s="57"/>
      <c r="XE71" s="57"/>
      <c r="XF71" s="57"/>
      <c r="XG71" s="57"/>
      <c r="XH71" s="57"/>
      <c r="XI71" s="57"/>
      <c r="XJ71" s="57"/>
      <c r="XK71" s="57"/>
      <c r="XL71" s="57"/>
      <c r="XM71" s="57"/>
      <c r="XN71" s="57"/>
      <c r="XO71" s="57"/>
      <c r="XP71" s="57"/>
      <c r="XQ71" s="57"/>
      <c r="XR71" s="57"/>
      <c r="XS71" s="57"/>
      <c r="XT71" s="57"/>
      <c r="XU71" s="57"/>
      <c r="XV71" s="57"/>
      <c r="XW71" s="57"/>
      <c r="XX71" s="57"/>
      <c r="XY71" s="57"/>
      <c r="XZ71" s="57"/>
      <c r="YA71" s="57"/>
      <c r="YB71" s="57"/>
      <c r="YC71" s="57"/>
      <c r="YD71" s="57"/>
      <c r="YE71" s="57"/>
      <c r="YF71" s="57"/>
      <c r="YG71" s="57"/>
      <c r="YH71" s="57"/>
      <c r="YI71" s="57"/>
      <c r="YJ71" s="57"/>
      <c r="YK71" s="57"/>
      <c r="YL71" s="57"/>
      <c r="YM71" s="57"/>
      <c r="YN71" s="57"/>
      <c r="YO71" s="57"/>
      <c r="YP71" s="57"/>
      <c r="YQ71" s="57"/>
      <c r="YR71" s="57"/>
      <c r="YS71" s="57"/>
      <c r="YT71" s="57"/>
      <c r="YU71" s="57"/>
      <c r="YV71" s="57"/>
      <c r="YW71" s="57"/>
      <c r="YX71" s="57"/>
      <c r="YY71" s="57"/>
      <c r="YZ71" s="57"/>
      <c r="ZA71" s="57"/>
      <c r="ZB71" s="57"/>
      <c r="ZC71" s="57"/>
      <c r="ZD71" s="57"/>
      <c r="ZE71" s="57"/>
      <c r="ZF71" s="57"/>
      <c r="ZG71" s="57"/>
      <c r="ZH71" s="57"/>
      <c r="ZI71" s="57"/>
      <c r="ZJ71" s="57"/>
      <c r="ZK71" s="57"/>
      <c r="ZL71" s="57"/>
      <c r="ZM71" s="57"/>
      <c r="ZN71" s="57"/>
      <c r="ZO71" s="57"/>
      <c r="ZP71" s="57"/>
      <c r="ZQ71" s="57"/>
      <c r="ZR71" s="57"/>
      <c r="ZS71" s="57"/>
      <c r="ZT71" s="57"/>
      <c r="ZU71" s="57"/>
      <c r="ZV71" s="57"/>
      <c r="ZW71" s="57"/>
      <c r="ZX71" s="57"/>
      <c r="ZY71" s="57"/>
      <c r="ZZ71" s="57"/>
      <c r="AAA71" s="57"/>
      <c r="AAB71" s="57"/>
      <c r="AAC71" s="57"/>
      <c r="AAD71" s="57"/>
      <c r="AAE71" s="57"/>
      <c r="AAF71" s="57"/>
      <c r="AAG71" s="57"/>
      <c r="AAH71" s="57"/>
      <c r="AAI71" s="57"/>
      <c r="AAJ71" s="57"/>
      <c r="AAK71" s="57"/>
      <c r="AAL71" s="57"/>
      <c r="AAM71" s="57"/>
      <c r="AAN71" s="57"/>
      <c r="AAO71" s="57"/>
      <c r="AAP71" s="57"/>
      <c r="AAQ71" s="57"/>
      <c r="AAR71" s="57"/>
      <c r="AAS71" s="57"/>
      <c r="AAT71" s="57"/>
      <c r="AAU71" s="57"/>
      <c r="AAV71" s="57"/>
      <c r="AAW71" s="57"/>
      <c r="AAX71" s="57"/>
      <c r="AAY71" s="57"/>
      <c r="AAZ71" s="57"/>
      <c r="ABA71" s="57"/>
      <c r="ABB71" s="57"/>
      <c r="ABC71" s="57"/>
      <c r="ABD71" s="57"/>
      <c r="ABE71" s="57"/>
      <c r="ABF71" s="57"/>
      <c r="ABG71" s="57"/>
      <c r="ABH71" s="57"/>
      <c r="ABI71" s="57"/>
      <c r="ABJ71" s="57"/>
      <c r="ABK71" s="57"/>
      <c r="ABL71" s="57"/>
      <c r="ABM71" s="57"/>
      <c r="ABN71" s="57"/>
      <c r="ABO71" s="57"/>
      <c r="ABP71" s="57"/>
      <c r="ABQ71" s="57"/>
      <c r="ABR71" s="57"/>
    </row>
    <row r="72" spans="1:746" ht="14.5" customHeight="1" x14ac:dyDescent="0.55000000000000004">
      <c r="A72" s="20" t="s">
        <v>93</v>
      </c>
      <c r="B72" s="22" t="s">
        <v>64</v>
      </c>
      <c r="C72" s="22" t="s">
        <v>88</v>
      </c>
      <c r="D72" s="22" t="s">
        <v>23</v>
      </c>
      <c r="E72" s="23">
        <v>4443</v>
      </c>
      <c r="F72" s="23">
        <v>0</v>
      </c>
      <c r="G72" s="24">
        <v>140</v>
      </c>
      <c r="H72" s="22">
        <v>5</v>
      </c>
      <c r="I72" s="22">
        <v>32</v>
      </c>
      <c r="J72" s="22">
        <v>0</v>
      </c>
      <c r="K72" s="30">
        <v>0</v>
      </c>
      <c r="L72" s="30">
        <v>0</v>
      </c>
      <c r="M72" s="30">
        <v>0</v>
      </c>
      <c r="N72" s="50">
        <f t="shared" ref="N72:N78" si="10">SUM(K72:M72)</f>
        <v>0</v>
      </c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  <c r="IW72" s="57"/>
      <c r="IX72" s="57"/>
      <c r="IY72" s="57"/>
      <c r="IZ72" s="57"/>
      <c r="JA72" s="57"/>
      <c r="JB72" s="57"/>
      <c r="JC72" s="57"/>
      <c r="JD72" s="57"/>
      <c r="JE72" s="57"/>
      <c r="JF72" s="57"/>
      <c r="JG72" s="57"/>
      <c r="JH72" s="57"/>
      <c r="JI72" s="57"/>
      <c r="JJ72" s="57"/>
      <c r="JK72" s="57"/>
      <c r="JL72" s="57"/>
      <c r="JM72" s="57"/>
      <c r="JN72" s="57"/>
      <c r="JO72" s="57"/>
      <c r="JP72" s="57"/>
      <c r="JQ72" s="57"/>
      <c r="JR72" s="57"/>
      <c r="JS72" s="57"/>
      <c r="JT72" s="57"/>
      <c r="JU72" s="57"/>
      <c r="JV72" s="57"/>
      <c r="JW72" s="57"/>
      <c r="JX72" s="57"/>
      <c r="JY72" s="57"/>
      <c r="JZ72" s="57"/>
      <c r="KA72" s="57"/>
      <c r="KB72" s="57"/>
      <c r="KC72" s="57"/>
      <c r="KD72" s="57"/>
      <c r="KE72" s="57"/>
      <c r="KF72" s="57"/>
      <c r="KG72" s="57"/>
      <c r="KH72" s="57"/>
      <c r="KI72" s="57"/>
      <c r="KJ72" s="57"/>
      <c r="KK72" s="57"/>
      <c r="KL72" s="57"/>
      <c r="KM72" s="57"/>
      <c r="KN72" s="57"/>
      <c r="KO72" s="57"/>
      <c r="KP72" s="57"/>
      <c r="KQ72" s="57"/>
      <c r="KR72" s="57"/>
      <c r="KS72" s="57"/>
      <c r="KT72" s="57"/>
      <c r="KU72" s="57"/>
      <c r="KV72" s="57"/>
      <c r="KW72" s="57"/>
      <c r="KX72" s="57"/>
      <c r="KY72" s="57"/>
      <c r="KZ72" s="57"/>
      <c r="LA72" s="57"/>
      <c r="LB72" s="57"/>
      <c r="LC72" s="57"/>
      <c r="LD72" s="57"/>
      <c r="LE72" s="57"/>
      <c r="LF72" s="57"/>
      <c r="LG72" s="57"/>
      <c r="LH72" s="57"/>
      <c r="LI72" s="57"/>
      <c r="LJ72" s="57"/>
      <c r="LK72" s="57"/>
      <c r="LL72" s="57"/>
      <c r="LM72" s="57"/>
      <c r="LN72" s="57"/>
      <c r="LO72" s="57"/>
      <c r="LP72" s="57"/>
      <c r="LQ72" s="57"/>
      <c r="LR72" s="57"/>
      <c r="LS72" s="57"/>
      <c r="LT72" s="57"/>
      <c r="LU72" s="57"/>
      <c r="LV72" s="57"/>
      <c r="LW72" s="57"/>
      <c r="LX72" s="57"/>
      <c r="LY72" s="57"/>
      <c r="LZ72" s="57"/>
      <c r="MA72" s="57"/>
      <c r="MB72" s="57"/>
      <c r="MC72" s="57"/>
      <c r="MD72" s="57"/>
      <c r="ME72" s="57"/>
      <c r="MF72" s="57"/>
      <c r="MG72" s="57"/>
      <c r="MH72" s="57"/>
      <c r="MI72" s="57"/>
      <c r="MJ72" s="57"/>
      <c r="MK72" s="57"/>
      <c r="ML72" s="57"/>
      <c r="MM72" s="57"/>
      <c r="MN72" s="57"/>
      <c r="MO72" s="57"/>
      <c r="MP72" s="57"/>
      <c r="MQ72" s="57"/>
      <c r="MR72" s="57"/>
      <c r="MS72" s="57"/>
      <c r="MT72" s="57"/>
      <c r="MU72" s="57"/>
      <c r="MV72" s="57"/>
      <c r="MW72" s="57"/>
      <c r="MX72" s="57"/>
      <c r="MY72" s="57"/>
      <c r="MZ72" s="57"/>
      <c r="NA72" s="57"/>
      <c r="NB72" s="57"/>
      <c r="NC72" s="57"/>
      <c r="ND72" s="57"/>
      <c r="NE72" s="57"/>
      <c r="NF72" s="57"/>
      <c r="NG72" s="57"/>
      <c r="NH72" s="57"/>
      <c r="NI72" s="57"/>
      <c r="NJ72" s="57"/>
      <c r="NK72" s="57"/>
      <c r="NL72" s="57"/>
      <c r="NM72" s="57"/>
      <c r="NN72" s="57"/>
      <c r="NO72" s="57"/>
      <c r="NP72" s="57"/>
      <c r="NQ72" s="57"/>
      <c r="NR72" s="57"/>
      <c r="NS72" s="57"/>
      <c r="NT72" s="57"/>
      <c r="NU72" s="57"/>
      <c r="NV72" s="57"/>
      <c r="NW72" s="57"/>
      <c r="NX72" s="57"/>
      <c r="NY72" s="57"/>
      <c r="NZ72" s="57"/>
      <c r="OA72" s="57"/>
      <c r="OB72" s="57"/>
      <c r="OC72" s="57"/>
      <c r="OD72" s="57"/>
      <c r="OE72" s="57"/>
      <c r="OF72" s="57"/>
      <c r="OG72" s="57"/>
      <c r="OH72" s="57"/>
      <c r="OI72" s="57"/>
      <c r="OJ72" s="57"/>
      <c r="OK72" s="57"/>
      <c r="OL72" s="57"/>
      <c r="OM72" s="57"/>
      <c r="ON72" s="57"/>
      <c r="OO72" s="57"/>
      <c r="OP72" s="57"/>
      <c r="OQ72" s="57"/>
      <c r="OR72" s="57"/>
      <c r="OS72" s="57"/>
      <c r="OT72" s="57"/>
      <c r="OU72" s="57"/>
      <c r="OV72" s="57"/>
      <c r="OW72" s="57"/>
      <c r="OX72" s="57"/>
      <c r="OY72" s="57"/>
      <c r="OZ72" s="57"/>
      <c r="PA72" s="57"/>
      <c r="PB72" s="57"/>
      <c r="PC72" s="57"/>
      <c r="PD72" s="57"/>
      <c r="PE72" s="57"/>
      <c r="PF72" s="57"/>
      <c r="PG72" s="57"/>
      <c r="PH72" s="57"/>
      <c r="PI72" s="57"/>
      <c r="PJ72" s="57"/>
      <c r="PK72" s="57"/>
      <c r="PL72" s="57"/>
      <c r="PM72" s="57"/>
      <c r="PN72" s="57"/>
      <c r="PO72" s="57"/>
      <c r="PP72" s="57"/>
      <c r="PQ72" s="57"/>
      <c r="PR72" s="57"/>
      <c r="PS72" s="57"/>
      <c r="PT72" s="57"/>
      <c r="PU72" s="57"/>
      <c r="PV72" s="57"/>
      <c r="PW72" s="57"/>
      <c r="PX72" s="57"/>
      <c r="PY72" s="57"/>
      <c r="PZ72" s="57"/>
      <c r="QA72" s="57"/>
      <c r="QB72" s="57"/>
      <c r="QC72" s="57"/>
      <c r="QD72" s="57"/>
      <c r="QE72" s="57"/>
      <c r="QF72" s="57"/>
      <c r="QG72" s="57"/>
      <c r="QH72" s="57"/>
      <c r="QI72" s="57"/>
      <c r="QJ72" s="57"/>
      <c r="QK72" s="57"/>
      <c r="QL72" s="57"/>
      <c r="QM72" s="57"/>
      <c r="QN72" s="57"/>
      <c r="QO72" s="57"/>
      <c r="QP72" s="57"/>
      <c r="QQ72" s="57"/>
      <c r="QR72" s="57"/>
      <c r="QS72" s="57"/>
      <c r="QT72" s="57"/>
      <c r="QU72" s="57"/>
      <c r="QV72" s="57"/>
      <c r="QW72" s="57"/>
      <c r="QX72" s="57"/>
      <c r="QY72" s="57"/>
      <c r="QZ72" s="57"/>
      <c r="RA72" s="57"/>
      <c r="RB72" s="57"/>
      <c r="RC72" s="57"/>
      <c r="RD72" s="57"/>
      <c r="RE72" s="57"/>
      <c r="RF72" s="57"/>
      <c r="RG72" s="57"/>
      <c r="RH72" s="57"/>
      <c r="RI72" s="57"/>
      <c r="RJ72" s="57"/>
      <c r="RK72" s="57"/>
      <c r="RL72" s="57"/>
      <c r="RM72" s="57"/>
      <c r="RN72" s="57"/>
      <c r="RO72" s="57"/>
      <c r="RP72" s="57"/>
      <c r="RQ72" s="57"/>
      <c r="RR72" s="57"/>
      <c r="RS72" s="57"/>
      <c r="RT72" s="57"/>
      <c r="RU72" s="57"/>
      <c r="RV72" s="57"/>
      <c r="RW72" s="57"/>
      <c r="RX72" s="57"/>
      <c r="RY72" s="57"/>
      <c r="RZ72" s="57"/>
      <c r="SA72" s="57"/>
      <c r="SB72" s="57"/>
      <c r="SC72" s="57"/>
      <c r="SD72" s="57"/>
      <c r="SE72" s="57"/>
      <c r="SF72" s="57"/>
      <c r="SG72" s="57"/>
      <c r="SH72" s="57"/>
      <c r="SI72" s="57"/>
      <c r="SJ72" s="57"/>
      <c r="SK72" s="57"/>
      <c r="SL72" s="57"/>
      <c r="SM72" s="57"/>
      <c r="SN72" s="57"/>
      <c r="SO72" s="57"/>
      <c r="SP72" s="57"/>
      <c r="SQ72" s="57"/>
      <c r="SR72" s="57"/>
      <c r="SS72" s="57"/>
      <c r="ST72" s="57"/>
      <c r="SU72" s="57"/>
      <c r="SV72" s="57"/>
      <c r="SW72" s="57"/>
      <c r="SX72" s="57"/>
      <c r="SY72" s="57"/>
      <c r="SZ72" s="57"/>
      <c r="TA72" s="57"/>
      <c r="TB72" s="57"/>
      <c r="TC72" s="57"/>
      <c r="TD72" s="57"/>
      <c r="TE72" s="57"/>
      <c r="TF72" s="57"/>
      <c r="TG72" s="57"/>
      <c r="TH72" s="57"/>
      <c r="TI72" s="57"/>
      <c r="TJ72" s="57"/>
      <c r="TK72" s="57"/>
      <c r="TL72" s="57"/>
      <c r="TM72" s="57"/>
      <c r="TN72" s="57"/>
      <c r="TO72" s="57"/>
      <c r="TP72" s="57"/>
      <c r="TQ72" s="57"/>
      <c r="TR72" s="57"/>
      <c r="TS72" s="57"/>
      <c r="TT72" s="57"/>
      <c r="TU72" s="57"/>
      <c r="TV72" s="57"/>
      <c r="TW72" s="57"/>
      <c r="TX72" s="57"/>
      <c r="TY72" s="57"/>
      <c r="TZ72" s="57"/>
      <c r="UA72" s="57"/>
      <c r="UB72" s="57"/>
      <c r="UC72" s="57"/>
      <c r="UD72" s="57"/>
      <c r="UE72" s="57"/>
      <c r="UF72" s="57"/>
      <c r="UG72" s="57"/>
      <c r="UH72" s="57"/>
      <c r="UI72" s="57"/>
      <c r="UJ72" s="57"/>
      <c r="UK72" s="57"/>
      <c r="UL72" s="57"/>
      <c r="UM72" s="57"/>
      <c r="UN72" s="57"/>
      <c r="UO72" s="57"/>
      <c r="UP72" s="57"/>
      <c r="UQ72" s="57"/>
      <c r="UR72" s="57"/>
      <c r="US72" s="57"/>
      <c r="UT72" s="57"/>
      <c r="UU72" s="57"/>
      <c r="UV72" s="57"/>
      <c r="UW72" s="57"/>
      <c r="UX72" s="57"/>
      <c r="UY72" s="57"/>
      <c r="UZ72" s="57"/>
      <c r="VA72" s="57"/>
      <c r="VB72" s="57"/>
      <c r="VC72" s="57"/>
      <c r="VD72" s="57"/>
      <c r="VE72" s="57"/>
      <c r="VF72" s="57"/>
      <c r="VG72" s="57"/>
      <c r="VH72" s="57"/>
      <c r="VI72" s="57"/>
      <c r="VJ72" s="57"/>
      <c r="VK72" s="57"/>
      <c r="VL72" s="57"/>
      <c r="VM72" s="57"/>
      <c r="VN72" s="57"/>
      <c r="VO72" s="57"/>
      <c r="VP72" s="57"/>
      <c r="VQ72" s="57"/>
      <c r="VR72" s="57"/>
      <c r="VS72" s="57"/>
      <c r="VT72" s="57"/>
      <c r="VU72" s="57"/>
      <c r="VV72" s="57"/>
      <c r="VW72" s="57"/>
      <c r="VX72" s="57"/>
      <c r="VY72" s="57"/>
      <c r="VZ72" s="57"/>
      <c r="WA72" s="57"/>
      <c r="WB72" s="57"/>
      <c r="WC72" s="57"/>
      <c r="WD72" s="57"/>
      <c r="WE72" s="57"/>
      <c r="WF72" s="57"/>
      <c r="WG72" s="57"/>
      <c r="WH72" s="57"/>
      <c r="WI72" s="57"/>
      <c r="WJ72" s="57"/>
      <c r="WK72" s="57"/>
      <c r="WL72" s="57"/>
      <c r="WM72" s="57"/>
      <c r="WN72" s="57"/>
      <c r="WO72" s="57"/>
      <c r="WP72" s="57"/>
      <c r="WQ72" s="57"/>
      <c r="WR72" s="57"/>
      <c r="WS72" s="57"/>
      <c r="WT72" s="57"/>
      <c r="WU72" s="57"/>
      <c r="WV72" s="57"/>
      <c r="WW72" s="57"/>
      <c r="WX72" s="57"/>
      <c r="WY72" s="57"/>
      <c r="WZ72" s="57"/>
      <c r="XA72" s="57"/>
      <c r="XB72" s="57"/>
      <c r="XC72" s="57"/>
      <c r="XD72" s="57"/>
      <c r="XE72" s="57"/>
      <c r="XF72" s="57"/>
      <c r="XG72" s="57"/>
      <c r="XH72" s="57"/>
      <c r="XI72" s="57"/>
      <c r="XJ72" s="57"/>
      <c r="XK72" s="57"/>
      <c r="XL72" s="57"/>
      <c r="XM72" s="57"/>
      <c r="XN72" s="57"/>
      <c r="XO72" s="57"/>
      <c r="XP72" s="57"/>
      <c r="XQ72" s="57"/>
      <c r="XR72" s="57"/>
      <c r="XS72" s="57"/>
      <c r="XT72" s="57"/>
      <c r="XU72" s="57"/>
      <c r="XV72" s="57"/>
      <c r="XW72" s="57"/>
      <c r="XX72" s="57"/>
      <c r="XY72" s="57"/>
      <c r="XZ72" s="57"/>
      <c r="YA72" s="57"/>
      <c r="YB72" s="57"/>
      <c r="YC72" s="57"/>
      <c r="YD72" s="57"/>
      <c r="YE72" s="57"/>
      <c r="YF72" s="57"/>
      <c r="YG72" s="57"/>
      <c r="YH72" s="57"/>
      <c r="YI72" s="57"/>
      <c r="YJ72" s="57"/>
      <c r="YK72" s="57"/>
      <c r="YL72" s="57"/>
      <c r="YM72" s="57"/>
      <c r="YN72" s="57"/>
      <c r="YO72" s="57"/>
      <c r="YP72" s="57"/>
      <c r="YQ72" s="57"/>
      <c r="YR72" s="57"/>
      <c r="YS72" s="57"/>
      <c r="YT72" s="57"/>
      <c r="YU72" s="57"/>
      <c r="YV72" s="57"/>
      <c r="YW72" s="57"/>
      <c r="YX72" s="57"/>
      <c r="YY72" s="57"/>
      <c r="YZ72" s="57"/>
      <c r="ZA72" s="57"/>
      <c r="ZB72" s="57"/>
      <c r="ZC72" s="57"/>
      <c r="ZD72" s="57"/>
      <c r="ZE72" s="57"/>
      <c r="ZF72" s="57"/>
      <c r="ZG72" s="57"/>
      <c r="ZH72" s="57"/>
      <c r="ZI72" s="57"/>
      <c r="ZJ72" s="57"/>
      <c r="ZK72" s="57"/>
      <c r="ZL72" s="57"/>
      <c r="ZM72" s="57"/>
      <c r="ZN72" s="57"/>
      <c r="ZO72" s="57"/>
      <c r="ZP72" s="57"/>
      <c r="ZQ72" s="57"/>
      <c r="ZR72" s="57"/>
      <c r="ZS72" s="57"/>
      <c r="ZT72" s="57"/>
      <c r="ZU72" s="57"/>
      <c r="ZV72" s="57"/>
      <c r="ZW72" s="57"/>
      <c r="ZX72" s="57"/>
      <c r="ZY72" s="57"/>
      <c r="ZZ72" s="57"/>
      <c r="AAA72" s="57"/>
      <c r="AAB72" s="57"/>
      <c r="AAC72" s="57"/>
      <c r="AAD72" s="57"/>
      <c r="AAE72" s="57"/>
      <c r="AAF72" s="57"/>
      <c r="AAG72" s="57"/>
      <c r="AAH72" s="57"/>
      <c r="AAI72" s="57"/>
      <c r="AAJ72" s="57"/>
      <c r="AAK72" s="57"/>
      <c r="AAL72" s="57"/>
      <c r="AAM72" s="57"/>
      <c r="AAN72" s="57"/>
      <c r="AAO72" s="57"/>
      <c r="AAP72" s="57"/>
      <c r="AAQ72" s="57"/>
      <c r="AAR72" s="57"/>
      <c r="AAS72" s="57"/>
      <c r="AAT72" s="57"/>
      <c r="AAU72" s="57"/>
      <c r="AAV72" s="57"/>
      <c r="AAW72" s="57"/>
      <c r="AAX72" s="57"/>
      <c r="AAY72" s="57"/>
      <c r="AAZ72" s="57"/>
      <c r="ABA72" s="57"/>
      <c r="ABB72" s="57"/>
      <c r="ABC72" s="57"/>
      <c r="ABD72" s="57"/>
      <c r="ABE72" s="57"/>
      <c r="ABF72" s="57"/>
      <c r="ABG72" s="57"/>
      <c r="ABH72" s="57"/>
      <c r="ABI72" s="57"/>
      <c r="ABJ72" s="57"/>
      <c r="ABK72" s="57"/>
      <c r="ABL72" s="57"/>
      <c r="ABM72" s="57"/>
      <c r="ABN72" s="57"/>
      <c r="ABO72" s="57"/>
      <c r="ABP72" s="57"/>
      <c r="ABQ72" s="57"/>
      <c r="ABR72" s="57"/>
    </row>
    <row r="73" spans="1:746" ht="14.5" customHeight="1" x14ac:dyDescent="0.55000000000000004">
      <c r="A73" s="20" t="s">
        <v>94</v>
      </c>
      <c r="B73" s="22" t="s">
        <v>64</v>
      </c>
      <c r="C73" s="22" t="s">
        <v>88</v>
      </c>
      <c r="D73" s="22" t="s">
        <v>23</v>
      </c>
      <c r="E73" s="23">
        <v>1066</v>
      </c>
      <c r="F73" s="23">
        <v>0</v>
      </c>
      <c r="G73" s="24">
        <v>50</v>
      </c>
      <c r="H73" s="22">
        <v>0</v>
      </c>
      <c r="I73" s="22">
        <v>50</v>
      </c>
      <c r="J73" s="22">
        <v>0</v>
      </c>
      <c r="K73" s="30">
        <v>0</v>
      </c>
      <c r="L73" s="30">
        <v>0</v>
      </c>
      <c r="M73" s="30">
        <v>0</v>
      </c>
      <c r="N73" s="50">
        <f t="shared" si="10"/>
        <v>0</v>
      </c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  <c r="IU73" s="57"/>
      <c r="IV73" s="57"/>
      <c r="IW73" s="57"/>
      <c r="IX73" s="57"/>
      <c r="IY73" s="57"/>
      <c r="IZ73" s="57"/>
      <c r="JA73" s="57"/>
      <c r="JB73" s="57"/>
      <c r="JC73" s="57"/>
      <c r="JD73" s="57"/>
      <c r="JE73" s="57"/>
      <c r="JF73" s="57"/>
      <c r="JG73" s="57"/>
      <c r="JH73" s="57"/>
      <c r="JI73" s="57"/>
      <c r="JJ73" s="57"/>
      <c r="JK73" s="57"/>
      <c r="JL73" s="57"/>
      <c r="JM73" s="57"/>
      <c r="JN73" s="57"/>
      <c r="JO73" s="57"/>
      <c r="JP73" s="57"/>
      <c r="JQ73" s="57"/>
      <c r="JR73" s="57"/>
      <c r="JS73" s="57"/>
      <c r="JT73" s="57"/>
      <c r="JU73" s="57"/>
      <c r="JV73" s="57"/>
      <c r="JW73" s="57"/>
      <c r="JX73" s="57"/>
      <c r="JY73" s="57"/>
      <c r="JZ73" s="57"/>
      <c r="KA73" s="57"/>
      <c r="KB73" s="57"/>
      <c r="KC73" s="57"/>
      <c r="KD73" s="57"/>
      <c r="KE73" s="57"/>
      <c r="KF73" s="57"/>
      <c r="KG73" s="57"/>
      <c r="KH73" s="57"/>
      <c r="KI73" s="57"/>
      <c r="KJ73" s="57"/>
      <c r="KK73" s="57"/>
      <c r="KL73" s="57"/>
      <c r="KM73" s="57"/>
      <c r="KN73" s="57"/>
      <c r="KO73" s="57"/>
      <c r="KP73" s="57"/>
      <c r="KQ73" s="57"/>
      <c r="KR73" s="57"/>
      <c r="KS73" s="57"/>
      <c r="KT73" s="57"/>
      <c r="KU73" s="57"/>
      <c r="KV73" s="57"/>
      <c r="KW73" s="57"/>
      <c r="KX73" s="57"/>
      <c r="KY73" s="57"/>
      <c r="KZ73" s="57"/>
      <c r="LA73" s="57"/>
      <c r="LB73" s="57"/>
      <c r="LC73" s="57"/>
      <c r="LD73" s="57"/>
      <c r="LE73" s="57"/>
      <c r="LF73" s="57"/>
      <c r="LG73" s="57"/>
      <c r="LH73" s="57"/>
      <c r="LI73" s="57"/>
      <c r="LJ73" s="57"/>
      <c r="LK73" s="57"/>
      <c r="LL73" s="57"/>
      <c r="LM73" s="57"/>
      <c r="LN73" s="57"/>
      <c r="LO73" s="57"/>
      <c r="LP73" s="57"/>
      <c r="LQ73" s="57"/>
      <c r="LR73" s="57"/>
      <c r="LS73" s="57"/>
      <c r="LT73" s="57"/>
      <c r="LU73" s="57"/>
      <c r="LV73" s="57"/>
      <c r="LW73" s="57"/>
      <c r="LX73" s="57"/>
      <c r="LY73" s="57"/>
      <c r="LZ73" s="57"/>
      <c r="MA73" s="57"/>
      <c r="MB73" s="57"/>
      <c r="MC73" s="57"/>
      <c r="MD73" s="57"/>
      <c r="ME73" s="57"/>
      <c r="MF73" s="57"/>
      <c r="MG73" s="57"/>
      <c r="MH73" s="57"/>
      <c r="MI73" s="57"/>
      <c r="MJ73" s="57"/>
      <c r="MK73" s="57"/>
      <c r="ML73" s="57"/>
      <c r="MM73" s="57"/>
      <c r="MN73" s="57"/>
      <c r="MO73" s="57"/>
      <c r="MP73" s="57"/>
      <c r="MQ73" s="57"/>
      <c r="MR73" s="57"/>
      <c r="MS73" s="57"/>
      <c r="MT73" s="57"/>
      <c r="MU73" s="57"/>
      <c r="MV73" s="57"/>
      <c r="MW73" s="57"/>
      <c r="MX73" s="57"/>
      <c r="MY73" s="57"/>
      <c r="MZ73" s="57"/>
      <c r="NA73" s="57"/>
      <c r="NB73" s="57"/>
      <c r="NC73" s="57"/>
      <c r="ND73" s="57"/>
      <c r="NE73" s="57"/>
      <c r="NF73" s="57"/>
      <c r="NG73" s="57"/>
      <c r="NH73" s="57"/>
      <c r="NI73" s="57"/>
      <c r="NJ73" s="57"/>
      <c r="NK73" s="57"/>
      <c r="NL73" s="57"/>
      <c r="NM73" s="57"/>
      <c r="NN73" s="57"/>
      <c r="NO73" s="57"/>
      <c r="NP73" s="57"/>
      <c r="NQ73" s="57"/>
      <c r="NR73" s="57"/>
      <c r="NS73" s="57"/>
      <c r="NT73" s="57"/>
      <c r="NU73" s="57"/>
      <c r="NV73" s="57"/>
      <c r="NW73" s="57"/>
      <c r="NX73" s="57"/>
      <c r="NY73" s="57"/>
      <c r="NZ73" s="57"/>
      <c r="OA73" s="57"/>
      <c r="OB73" s="57"/>
      <c r="OC73" s="57"/>
      <c r="OD73" s="57"/>
      <c r="OE73" s="57"/>
      <c r="OF73" s="57"/>
      <c r="OG73" s="57"/>
      <c r="OH73" s="57"/>
      <c r="OI73" s="57"/>
      <c r="OJ73" s="57"/>
      <c r="OK73" s="57"/>
      <c r="OL73" s="57"/>
      <c r="OM73" s="57"/>
      <c r="ON73" s="57"/>
      <c r="OO73" s="57"/>
      <c r="OP73" s="57"/>
      <c r="OQ73" s="57"/>
      <c r="OR73" s="57"/>
      <c r="OS73" s="57"/>
      <c r="OT73" s="57"/>
      <c r="OU73" s="57"/>
      <c r="OV73" s="57"/>
      <c r="OW73" s="57"/>
      <c r="OX73" s="57"/>
      <c r="OY73" s="57"/>
      <c r="OZ73" s="57"/>
      <c r="PA73" s="57"/>
      <c r="PB73" s="57"/>
      <c r="PC73" s="57"/>
      <c r="PD73" s="57"/>
      <c r="PE73" s="57"/>
      <c r="PF73" s="57"/>
      <c r="PG73" s="57"/>
      <c r="PH73" s="57"/>
      <c r="PI73" s="57"/>
      <c r="PJ73" s="57"/>
      <c r="PK73" s="57"/>
      <c r="PL73" s="57"/>
      <c r="PM73" s="57"/>
      <c r="PN73" s="57"/>
      <c r="PO73" s="57"/>
      <c r="PP73" s="57"/>
      <c r="PQ73" s="57"/>
      <c r="PR73" s="57"/>
      <c r="PS73" s="57"/>
      <c r="PT73" s="57"/>
      <c r="PU73" s="57"/>
      <c r="PV73" s="57"/>
      <c r="PW73" s="57"/>
      <c r="PX73" s="57"/>
      <c r="PY73" s="57"/>
      <c r="PZ73" s="57"/>
      <c r="QA73" s="57"/>
      <c r="QB73" s="57"/>
      <c r="QC73" s="57"/>
      <c r="QD73" s="57"/>
      <c r="QE73" s="57"/>
      <c r="QF73" s="57"/>
      <c r="QG73" s="57"/>
      <c r="QH73" s="57"/>
      <c r="QI73" s="57"/>
      <c r="QJ73" s="57"/>
      <c r="QK73" s="57"/>
      <c r="QL73" s="57"/>
      <c r="QM73" s="57"/>
      <c r="QN73" s="57"/>
      <c r="QO73" s="57"/>
      <c r="QP73" s="57"/>
      <c r="QQ73" s="57"/>
      <c r="QR73" s="57"/>
      <c r="QS73" s="57"/>
      <c r="QT73" s="57"/>
      <c r="QU73" s="57"/>
      <c r="QV73" s="57"/>
      <c r="QW73" s="57"/>
      <c r="QX73" s="57"/>
      <c r="QY73" s="57"/>
      <c r="QZ73" s="57"/>
      <c r="RA73" s="57"/>
      <c r="RB73" s="57"/>
      <c r="RC73" s="57"/>
      <c r="RD73" s="57"/>
      <c r="RE73" s="57"/>
      <c r="RF73" s="57"/>
      <c r="RG73" s="57"/>
      <c r="RH73" s="57"/>
      <c r="RI73" s="57"/>
      <c r="RJ73" s="57"/>
      <c r="RK73" s="57"/>
      <c r="RL73" s="57"/>
      <c r="RM73" s="57"/>
      <c r="RN73" s="57"/>
      <c r="RO73" s="57"/>
      <c r="RP73" s="57"/>
      <c r="RQ73" s="57"/>
      <c r="RR73" s="57"/>
      <c r="RS73" s="57"/>
      <c r="RT73" s="57"/>
      <c r="RU73" s="57"/>
      <c r="RV73" s="57"/>
      <c r="RW73" s="57"/>
      <c r="RX73" s="57"/>
      <c r="RY73" s="57"/>
      <c r="RZ73" s="57"/>
      <c r="SA73" s="57"/>
      <c r="SB73" s="57"/>
      <c r="SC73" s="57"/>
      <c r="SD73" s="57"/>
      <c r="SE73" s="57"/>
      <c r="SF73" s="57"/>
      <c r="SG73" s="57"/>
      <c r="SH73" s="57"/>
      <c r="SI73" s="57"/>
      <c r="SJ73" s="57"/>
      <c r="SK73" s="57"/>
      <c r="SL73" s="57"/>
      <c r="SM73" s="57"/>
      <c r="SN73" s="57"/>
      <c r="SO73" s="57"/>
      <c r="SP73" s="57"/>
      <c r="SQ73" s="57"/>
      <c r="SR73" s="57"/>
      <c r="SS73" s="57"/>
      <c r="ST73" s="57"/>
      <c r="SU73" s="57"/>
      <c r="SV73" s="57"/>
      <c r="SW73" s="57"/>
      <c r="SX73" s="57"/>
      <c r="SY73" s="57"/>
      <c r="SZ73" s="57"/>
      <c r="TA73" s="57"/>
      <c r="TB73" s="57"/>
      <c r="TC73" s="57"/>
      <c r="TD73" s="57"/>
      <c r="TE73" s="57"/>
      <c r="TF73" s="57"/>
      <c r="TG73" s="57"/>
      <c r="TH73" s="57"/>
      <c r="TI73" s="57"/>
      <c r="TJ73" s="57"/>
      <c r="TK73" s="57"/>
      <c r="TL73" s="57"/>
      <c r="TM73" s="57"/>
      <c r="TN73" s="57"/>
      <c r="TO73" s="57"/>
      <c r="TP73" s="57"/>
      <c r="TQ73" s="57"/>
      <c r="TR73" s="57"/>
      <c r="TS73" s="57"/>
      <c r="TT73" s="57"/>
      <c r="TU73" s="57"/>
      <c r="TV73" s="57"/>
      <c r="TW73" s="57"/>
      <c r="TX73" s="57"/>
      <c r="TY73" s="57"/>
      <c r="TZ73" s="57"/>
      <c r="UA73" s="57"/>
      <c r="UB73" s="57"/>
      <c r="UC73" s="57"/>
      <c r="UD73" s="57"/>
      <c r="UE73" s="57"/>
      <c r="UF73" s="57"/>
      <c r="UG73" s="57"/>
      <c r="UH73" s="57"/>
      <c r="UI73" s="57"/>
      <c r="UJ73" s="57"/>
      <c r="UK73" s="57"/>
      <c r="UL73" s="57"/>
      <c r="UM73" s="57"/>
      <c r="UN73" s="57"/>
      <c r="UO73" s="57"/>
      <c r="UP73" s="57"/>
      <c r="UQ73" s="57"/>
      <c r="UR73" s="57"/>
      <c r="US73" s="57"/>
      <c r="UT73" s="57"/>
      <c r="UU73" s="57"/>
      <c r="UV73" s="57"/>
      <c r="UW73" s="57"/>
      <c r="UX73" s="57"/>
      <c r="UY73" s="57"/>
      <c r="UZ73" s="57"/>
      <c r="VA73" s="57"/>
      <c r="VB73" s="57"/>
      <c r="VC73" s="57"/>
      <c r="VD73" s="57"/>
      <c r="VE73" s="57"/>
      <c r="VF73" s="57"/>
      <c r="VG73" s="57"/>
      <c r="VH73" s="57"/>
      <c r="VI73" s="57"/>
      <c r="VJ73" s="57"/>
      <c r="VK73" s="57"/>
      <c r="VL73" s="57"/>
      <c r="VM73" s="57"/>
      <c r="VN73" s="57"/>
      <c r="VO73" s="57"/>
      <c r="VP73" s="57"/>
      <c r="VQ73" s="57"/>
      <c r="VR73" s="57"/>
      <c r="VS73" s="57"/>
      <c r="VT73" s="57"/>
      <c r="VU73" s="57"/>
      <c r="VV73" s="57"/>
      <c r="VW73" s="57"/>
      <c r="VX73" s="57"/>
      <c r="VY73" s="57"/>
      <c r="VZ73" s="57"/>
      <c r="WA73" s="57"/>
      <c r="WB73" s="57"/>
      <c r="WC73" s="57"/>
      <c r="WD73" s="57"/>
      <c r="WE73" s="57"/>
      <c r="WF73" s="57"/>
      <c r="WG73" s="57"/>
      <c r="WH73" s="57"/>
      <c r="WI73" s="57"/>
      <c r="WJ73" s="57"/>
      <c r="WK73" s="57"/>
      <c r="WL73" s="57"/>
      <c r="WM73" s="57"/>
      <c r="WN73" s="57"/>
      <c r="WO73" s="57"/>
      <c r="WP73" s="57"/>
      <c r="WQ73" s="57"/>
      <c r="WR73" s="57"/>
      <c r="WS73" s="57"/>
      <c r="WT73" s="57"/>
      <c r="WU73" s="57"/>
      <c r="WV73" s="57"/>
      <c r="WW73" s="57"/>
      <c r="WX73" s="57"/>
      <c r="WY73" s="57"/>
      <c r="WZ73" s="57"/>
      <c r="XA73" s="57"/>
      <c r="XB73" s="57"/>
      <c r="XC73" s="57"/>
      <c r="XD73" s="57"/>
      <c r="XE73" s="57"/>
      <c r="XF73" s="57"/>
      <c r="XG73" s="57"/>
      <c r="XH73" s="57"/>
      <c r="XI73" s="57"/>
      <c r="XJ73" s="57"/>
      <c r="XK73" s="57"/>
      <c r="XL73" s="57"/>
      <c r="XM73" s="57"/>
      <c r="XN73" s="57"/>
      <c r="XO73" s="57"/>
      <c r="XP73" s="57"/>
      <c r="XQ73" s="57"/>
      <c r="XR73" s="57"/>
      <c r="XS73" s="57"/>
      <c r="XT73" s="57"/>
      <c r="XU73" s="57"/>
      <c r="XV73" s="57"/>
      <c r="XW73" s="57"/>
      <c r="XX73" s="57"/>
      <c r="XY73" s="57"/>
      <c r="XZ73" s="57"/>
      <c r="YA73" s="57"/>
      <c r="YB73" s="57"/>
      <c r="YC73" s="57"/>
      <c r="YD73" s="57"/>
      <c r="YE73" s="57"/>
      <c r="YF73" s="57"/>
      <c r="YG73" s="57"/>
      <c r="YH73" s="57"/>
      <c r="YI73" s="57"/>
      <c r="YJ73" s="57"/>
      <c r="YK73" s="57"/>
      <c r="YL73" s="57"/>
      <c r="YM73" s="57"/>
      <c r="YN73" s="57"/>
      <c r="YO73" s="57"/>
      <c r="YP73" s="57"/>
      <c r="YQ73" s="57"/>
      <c r="YR73" s="57"/>
      <c r="YS73" s="57"/>
      <c r="YT73" s="57"/>
      <c r="YU73" s="57"/>
      <c r="YV73" s="57"/>
      <c r="YW73" s="57"/>
      <c r="YX73" s="57"/>
      <c r="YY73" s="57"/>
      <c r="YZ73" s="57"/>
      <c r="ZA73" s="57"/>
      <c r="ZB73" s="57"/>
      <c r="ZC73" s="57"/>
      <c r="ZD73" s="57"/>
      <c r="ZE73" s="57"/>
      <c r="ZF73" s="57"/>
      <c r="ZG73" s="57"/>
      <c r="ZH73" s="57"/>
      <c r="ZI73" s="57"/>
      <c r="ZJ73" s="57"/>
      <c r="ZK73" s="57"/>
      <c r="ZL73" s="57"/>
      <c r="ZM73" s="57"/>
      <c r="ZN73" s="57"/>
      <c r="ZO73" s="57"/>
      <c r="ZP73" s="57"/>
      <c r="ZQ73" s="57"/>
      <c r="ZR73" s="57"/>
      <c r="ZS73" s="57"/>
      <c r="ZT73" s="57"/>
      <c r="ZU73" s="57"/>
      <c r="ZV73" s="57"/>
      <c r="ZW73" s="57"/>
      <c r="ZX73" s="57"/>
      <c r="ZY73" s="57"/>
      <c r="ZZ73" s="57"/>
      <c r="AAA73" s="57"/>
      <c r="AAB73" s="57"/>
      <c r="AAC73" s="57"/>
      <c r="AAD73" s="57"/>
      <c r="AAE73" s="57"/>
      <c r="AAF73" s="57"/>
      <c r="AAG73" s="57"/>
      <c r="AAH73" s="57"/>
      <c r="AAI73" s="57"/>
      <c r="AAJ73" s="57"/>
      <c r="AAK73" s="57"/>
      <c r="AAL73" s="57"/>
      <c r="AAM73" s="57"/>
      <c r="AAN73" s="57"/>
      <c r="AAO73" s="57"/>
      <c r="AAP73" s="57"/>
      <c r="AAQ73" s="57"/>
      <c r="AAR73" s="57"/>
      <c r="AAS73" s="57"/>
      <c r="AAT73" s="57"/>
      <c r="AAU73" s="57"/>
      <c r="AAV73" s="57"/>
      <c r="AAW73" s="57"/>
      <c r="AAX73" s="57"/>
      <c r="AAY73" s="57"/>
      <c r="AAZ73" s="57"/>
      <c r="ABA73" s="57"/>
      <c r="ABB73" s="57"/>
      <c r="ABC73" s="57"/>
      <c r="ABD73" s="57"/>
      <c r="ABE73" s="57"/>
      <c r="ABF73" s="57"/>
      <c r="ABG73" s="57"/>
      <c r="ABH73" s="57"/>
      <c r="ABI73" s="57"/>
      <c r="ABJ73" s="57"/>
      <c r="ABK73" s="57"/>
      <c r="ABL73" s="57"/>
      <c r="ABM73" s="57"/>
      <c r="ABN73" s="57"/>
      <c r="ABO73" s="57"/>
      <c r="ABP73" s="57"/>
      <c r="ABQ73" s="57"/>
      <c r="ABR73" s="57"/>
    </row>
    <row r="74" spans="1:746" ht="14.5" customHeight="1" x14ac:dyDescent="0.55000000000000004">
      <c r="A74" s="20" t="s">
        <v>95</v>
      </c>
      <c r="B74" s="22" t="s">
        <v>64</v>
      </c>
      <c r="C74" s="22" t="s">
        <v>96</v>
      </c>
      <c r="D74" s="22" t="s">
        <v>23</v>
      </c>
      <c r="E74" s="23">
        <v>2310</v>
      </c>
      <c r="F74" s="23">
        <v>1000</v>
      </c>
      <c r="G74" s="24">
        <v>500</v>
      </c>
      <c r="H74" s="22">
        <v>500</v>
      </c>
      <c r="I74" s="22">
        <v>500</v>
      </c>
      <c r="J74" s="22">
        <v>850</v>
      </c>
      <c r="K74" s="30">
        <v>0</v>
      </c>
      <c r="L74" s="30">
        <v>0</v>
      </c>
      <c r="M74" s="30">
        <v>0</v>
      </c>
      <c r="N74" s="50">
        <f t="shared" si="10"/>
        <v>0</v>
      </c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  <c r="IU74" s="57"/>
      <c r="IV74" s="57"/>
      <c r="IW74" s="57"/>
      <c r="IX74" s="57"/>
      <c r="IY74" s="57"/>
      <c r="IZ74" s="57"/>
      <c r="JA74" s="57"/>
      <c r="JB74" s="57"/>
      <c r="JC74" s="57"/>
      <c r="JD74" s="57"/>
      <c r="JE74" s="57"/>
      <c r="JF74" s="57"/>
      <c r="JG74" s="57"/>
      <c r="JH74" s="57"/>
      <c r="JI74" s="57"/>
      <c r="JJ74" s="57"/>
      <c r="JK74" s="57"/>
      <c r="JL74" s="57"/>
      <c r="JM74" s="57"/>
      <c r="JN74" s="57"/>
      <c r="JO74" s="57"/>
      <c r="JP74" s="57"/>
      <c r="JQ74" s="57"/>
      <c r="JR74" s="57"/>
      <c r="JS74" s="57"/>
      <c r="JT74" s="57"/>
      <c r="JU74" s="57"/>
      <c r="JV74" s="57"/>
      <c r="JW74" s="57"/>
      <c r="JX74" s="57"/>
      <c r="JY74" s="57"/>
      <c r="JZ74" s="57"/>
      <c r="KA74" s="57"/>
      <c r="KB74" s="57"/>
      <c r="KC74" s="57"/>
      <c r="KD74" s="57"/>
      <c r="KE74" s="57"/>
      <c r="KF74" s="57"/>
      <c r="KG74" s="57"/>
      <c r="KH74" s="57"/>
      <c r="KI74" s="57"/>
      <c r="KJ74" s="57"/>
      <c r="KK74" s="57"/>
      <c r="KL74" s="57"/>
      <c r="KM74" s="57"/>
      <c r="KN74" s="57"/>
      <c r="KO74" s="57"/>
      <c r="KP74" s="57"/>
      <c r="KQ74" s="57"/>
      <c r="KR74" s="57"/>
      <c r="KS74" s="57"/>
      <c r="KT74" s="57"/>
      <c r="KU74" s="57"/>
      <c r="KV74" s="57"/>
      <c r="KW74" s="57"/>
      <c r="KX74" s="57"/>
      <c r="KY74" s="57"/>
      <c r="KZ74" s="57"/>
      <c r="LA74" s="57"/>
      <c r="LB74" s="57"/>
      <c r="LC74" s="57"/>
      <c r="LD74" s="57"/>
      <c r="LE74" s="57"/>
      <c r="LF74" s="57"/>
      <c r="LG74" s="57"/>
      <c r="LH74" s="57"/>
      <c r="LI74" s="57"/>
      <c r="LJ74" s="57"/>
      <c r="LK74" s="57"/>
      <c r="LL74" s="57"/>
      <c r="LM74" s="57"/>
      <c r="LN74" s="57"/>
      <c r="LO74" s="57"/>
      <c r="LP74" s="57"/>
      <c r="LQ74" s="57"/>
      <c r="LR74" s="57"/>
      <c r="LS74" s="57"/>
      <c r="LT74" s="57"/>
      <c r="LU74" s="57"/>
      <c r="LV74" s="57"/>
      <c r="LW74" s="57"/>
      <c r="LX74" s="57"/>
      <c r="LY74" s="57"/>
      <c r="LZ74" s="57"/>
      <c r="MA74" s="57"/>
      <c r="MB74" s="57"/>
      <c r="MC74" s="57"/>
      <c r="MD74" s="57"/>
      <c r="ME74" s="57"/>
      <c r="MF74" s="57"/>
      <c r="MG74" s="57"/>
      <c r="MH74" s="57"/>
      <c r="MI74" s="57"/>
      <c r="MJ74" s="57"/>
      <c r="MK74" s="57"/>
      <c r="ML74" s="57"/>
      <c r="MM74" s="57"/>
      <c r="MN74" s="57"/>
      <c r="MO74" s="57"/>
      <c r="MP74" s="57"/>
      <c r="MQ74" s="57"/>
      <c r="MR74" s="57"/>
      <c r="MS74" s="57"/>
      <c r="MT74" s="57"/>
      <c r="MU74" s="57"/>
      <c r="MV74" s="57"/>
      <c r="MW74" s="57"/>
      <c r="MX74" s="57"/>
      <c r="MY74" s="57"/>
      <c r="MZ74" s="57"/>
      <c r="NA74" s="57"/>
      <c r="NB74" s="57"/>
      <c r="NC74" s="57"/>
      <c r="ND74" s="57"/>
      <c r="NE74" s="57"/>
      <c r="NF74" s="57"/>
      <c r="NG74" s="57"/>
      <c r="NH74" s="57"/>
      <c r="NI74" s="57"/>
      <c r="NJ74" s="57"/>
      <c r="NK74" s="57"/>
      <c r="NL74" s="57"/>
      <c r="NM74" s="57"/>
      <c r="NN74" s="57"/>
      <c r="NO74" s="57"/>
      <c r="NP74" s="57"/>
      <c r="NQ74" s="57"/>
      <c r="NR74" s="57"/>
      <c r="NS74" s="57"/>
      <c r="NT74" s="57"/>
      <c r="NU74" s="57"/>
      <c r="NV74" s="57"/>
      <c r="NW74" s="57"/>
      <c r="NX74" s="57"/>
      <c r="NY74" s="57"/>
      <c r="NZ74" s="57"/>
      <c r="OA74" s="57"/>
      <c r="OB74" s="57"/>
      <c r="OC74" s="57"/>
      <c r="OD74" s="57"/>
      <c r="OE74" s="57"/>
      <c r="OF74" s="57"/>
      <c r="OG74" s="57"/>
      <c r="OH74" s="57"/>
      <c r="OI74" s="57"/>
      <c r="OJ74" s="57"/>
      <c r="OK74" s="57"/>
      <c r="OL74" s="57"/>
      <c r="OM74" s="57"/>
      <c r="ON74" s="57"/>
      <c r="OO74" s="57"/>
      <c r="OP74" s="57"/>
      <c r="OQ74" s="57"/>
      <c r="OR74" s="57"/>
      <c r="OS74" s="57"/>
      <c r="OT74" s="57"/>
      <c r="OU74" s="57"/>
      <c r="OV74" s="57"/>
      <c r="OW74" s="57"/>
      <c r="OX74" s="57"/>
      <c r="OY74" s="57"/>
      <c r="OZ74" s="57"/>
      <c r="PA74" s="57"/>
      <c r="PB74" s="57"/>
      <c r="PC74" s="57"/>
      <c r="PD74" s="57"/>
      <c r="PE74" s="57"/>
      <c r="PF74" s="57"/>
      <c r="PG74" s="57"/>
      <c r="PH74" s="57"/>
      <c r="PI74" s="57"/>
      <c r="PJ74" s="57"/>
      <c r="PK74" s="57"/>
      <c r="PL74" s="57"/>
      <c r="PM74" s="57"/>
      <c r="PN74" s="57"/>
      <c r="PO74" s="57"/>
      <c r="PP74" s="57"/>
      <c r="PQ74" s="57"/>
      <c r="PR74" s="57"/>
      <c r="PS74" s="57"/>
      <c r="PT74" s="57"/>
      <c r="PU74" s="57"/>
      <c r="PV74" s="57"/>
      <c r="PW74" s="57"/>
      <c r="PX74" s="57"/>
      <c r="PY74" s="57"/>
      <c r="PZ74" s="57"/>
      <c r="QA74" s="57"/>
      <c r="QB74" s="57"/>
      <c r="QC74" s="57"/>
      <c r="QD74" s="57"/>
      <c r="QE74" s="57"/>
      <c r="QF74" s="57"/>
      <c r="QG74" s="57"/>
      <c r="QH74" s="57"/>
      <c r="QI74" s="57"/>
      <c r="QJ74" s="57"/>
      <c r="QK74" s="57"/>
      <c r="QL74" s="57"/>
      <c r="QM74" s="57"/>
      <c r="QN74" s="57"/>
      <c r="QO74" s="57"/>
      <c r="QP74" s="57"/>
      <c r="QQ74" s="57"/>
      <c r="QR74" s="57"/>
      <c r="QS74" s="57"/>
      <c r="QT74" s="57"/>
      <c r="QU74" s="57"/>
      <c r="QV74" s="57"/>
      <c r="QW74" s="57"/>
      <c r="QX74" s="57"/>
      <c r="QY74" s="57"/>
      <c r="QZ74" s="57"/>
      <c r="RA74" s="57"/>
      <c r="RB74" s="57"/>
      <c r="RC74" s="57"/>
      <c r="RD74" s="57"/>
      <c r="RE74" s="57"/>
      <c r="RF74" s="57"/>
      <c r="RG74" s="57"/>
      <c r="RH74" s="57"/>
      <c r="RI74" s="57"/>
      <c r="RJ74" s="57"/>
      <c r="RK74" s="57"/>
      <c r="RL74" s="57"/>
      <c r="RM74" s="57"/>
      <c r="RN74" s="57"/>
      <c r="RO74" s="57"/>
      <c r="RP74" s="57"/>
      <c r="RQ74" s="57"/>
      <c r="RR74" s="57"/>
      <c r="RS74" s="57"/>
      <c r="RT74" s="57"/>
      <c r="RU74" s="57"/>
      <c r="RV74" s="57"/>
      <c r="RW74" s="57"/>
      <c r="RX74" s="57"/>
      <c r="RY74" s="57"/>
      <c r="RZ74" s="57"/>
      <c r="SA74" s="57"/>
      <c r="SB74" s="57"/>
      <c r="SC74" s="57"/>
      <c r="SD74" s="57"/>
      <c r="SE74" s="57"/>
      <c r="SF74" s="57"/>
      <c r="SG74" s="57"/>
      <c r="SH74" s="57"/>
      <c r="SI74" s="57"/>
      <c r="SJ74" s="57"/>
      <c r="SK74" s="57"/>
      <c r="SL74" s="57"/>
      <c r="SM74" s="57"/>
      <c r="SN74" s="57"/>
      <c r="SO74" s="57"/>
      <c r="SP74" s="57"/>
      <c r="SQ74" s="57"/>
      <c r="SR74" s="57"/>
      <c r="SS74" s="57"/>
      <c r="ST74" s="57"/>
      <c r="SU74" s="57"/>
      <c r="SV74" s="57"/>
      <c r="SW74" s="57"/>
      <c r="SX74" s="57"/>
      <c r="SY74" s="57"/>
      <c r="SZ74" s="57"/>
      <c r="TA74" s="57"/>
      <c r="TB74" s="57"/>
      <c r="TC74" s="57"/>
      <c r="TD74" s="57"/>
      <c r="TE74" s="57"/>
      <c r="TF74" s="57"/>
      <c r="TG74" s="57"/>
      <c r="TH74" s="57"/>
      <c r="TI74" s="57"/>
      <c r="TJ74" s="57"/>
      <c r="TK74" s="57"/>
      <c r="TL74" s="57"/>
      <c r="TM74" s="57"/>
      <c r="TN74" s="57"/>
      <c r="TO74" s="57"/>
      <c r="TP74" s="57"/>
      <c r="TQ74" s="57"/>
      <c r="TR74" s="57"/>
      <c r="TS74" s="57"/>
      <c r="TT74" s="57"/>
      <c r="TU74" s="57"/>
      <c r="TV74" s="57"/>
      <c r="TW74" s="57"/>
      <c r="TX74" s="57"/>
      <c r="TY74" s="57"/>
      <c r="TZ74" s="57"/>
      <c r="UA74" s="57"/>
      <c r="UB74" s="57"/>
      <c r="UC74" s="57"/>
      <c r="UD74" s="57"/>
      <c r="UE74" s="57"/>
      <c r="UF74" s="57"/>
      <c r="UG74" s="57"/>
      <c r="UH74" s="57"/>
      <c r="UI74" s="57"/>
      <c r="UJ74" s="57"/>
      <c r="UK74" s="57"/>
      <c r="UL74" s="57"/>
      <c r="UM74" s="57"/>
      <c r="UN74" s="57"/>
      <c r="UO74" s="57"/>
      <c r="UP74" s="57"/>
      <c r="UQ74" s="57"/>
      <c r="UR74" s="57"/>
      <c r="US74" s="57"/>
      <c r="UT74" s="57"/>
      <c r="UU74" s="57"/>
      <c r="UV74" s="57"/>
      <c r="UW74" s="57"/>
      <c r="UX74" s="57"/>
      <c r="UY74" s="57"/>
      <c r="UZ74" s="57"/>
      <c r="VA74" s="57"/>
      <c r="VB74" s="57"/>
      <c r="VC74" s="57"/>
      <c r="VD74" s="57"/>
      <c r="VE74" s="57"/>
      <c r="VF74" s="57"/>
      <c r="VG74" s="57"/>
      <c r="VH74" s="57"/>
      <c r="VI74" s="57"/>
      <c r="VJ74" s="57"/>
      <c r="VK74" s="57"/>
      <c r="VL74" s="57"/>
      <c r="VM74" s="57"/>
      <c r="VN74" s="57"/>
      <c r="VO74" s="57"/>
      <c r="VP74" s="57"/>
      <c r="VQ74" s="57"/>
      <c r="VR74" s="57"/>
      <c r="VS74" s="57"/>
      <c r="VT74" s="57"/>
      <c r="VU74" s="57"/>
      <c r="VV74" s="57"/>
      <c r="VW74" s="57"/>
      <c r="VX74" s="57"/>
      <c r="VY74" s="57"/>
      <c r="VZ74" s="57"/>
      <c r="WA74" s="57"/>
      <c r="WB74" s="57"/>
      <c r="WC74" s="57"/>
      <c r="WD74" s="57"/>
      <c r="WE74" s="57"/>
      <c r="WF74" s="57"/>
      <c r="WG74" s="57"/>
      <c r="WH74" s="57"/>
      <c r="WI74" s="57"/>
      <c r="WJ74" s="57"/>
      <c r="WK74" s="57"/>
      <c r="WL74" s="57"/>
      <c r="WM74" s="57"/>
      <c r="WN74" s="57"/>
      <c r="WO74" s="57"/>
      <c r="WP74" s="57"/>
      <c r="WQ74" s="57"/>
      <c r="WR74" s="57"/>
      <c r="WS74" s="57"/>
      <c r="WT74" s="57"/>
      <c r="WU74" s="57"/>
      <c r="WV74" s="57"/>
      <c r="WW74" s="57"/>
      <c r="WX74" s="57"/>
      <c r="WY74" s="57"/>
      <c r="WZ74" s="57"/>
      <c r="XA74" s="57"/>
      <c r="XB74" s="57"/>
      <c r="XC74" s="57"/>
      <c r="XD74" s="57"/>
      <c r="XE74" s="57"/>
      <c r="XF74" s="57"/>
      <c r="XG74" s="57"/>
      <c r="XH74" s="57"/>
      <c r="XI74" s="57"/>
      <c r="XJ74" s="57"/>
      <c r="XK74" s="57"/>
      <c r="XL74" s="57"/>
      <c r="XM74" s="57"/>
      <c r="XN74" s="57"/>
      <c r="XO74" s="57"/>
      <c r="XP74" s="57"/>
      <c r="XQ74" s="57"/>
      <c r="XR74" s="57"/>
      <c r="XS74" s="57"/>
      <c r="XT74" s="57"/>
      <c r="XU74" s="57"/>
      <c r="XV74" s="57"/>
      <c r="XW74" s="57"/>
      <c r="XX74" s="57"/>
      <c r="XY74" s="57"/>
      <c r="XZ74" s="57"/>
      <c r="YA74" s="57"/>
      <c r="YB74" s="57"/>
      <c r="YC74" s="57"/>
      <c r="YD74" s="57"/>
      <c r="YE74" s="57"/>
      <c r="YF74" s="57"/>
      <c r="YG74" s="57"/>
      <c r="YH74" s="57"/>
      <c r="YI74" s="57"/>
      <c r="YJ74" s="57"/>
      <c r="YK74" s="57"/>
      <c r="YL74" s="57"/>
      <c r="YM74" s="57"/>
      <c r="YN74" s="57"/>
      <c r="YO74" s="57"/>
      <c r="YP74" s="57"/>
      <c r="YQ74" s="57"/>
      <c r="YR74" s="57"/>
      <c r="YS74" s="57"/>
      <c r="YT74" s="57"/>
      <c r="YU74" s="57"/>
      <c r="YV74" s="57"/>
      <c r="YW74" s="57"/>
      <c r="YX74" s="57"/>
      <c r="YY74" s="57"/>
      <c r="YZ74" s="57"/>
      <c r="ZA74" s="57"/>
      <c r="ZB74" s="57"/>
      <c r="ZC74" s="57"/>
      <c r="ZD74" s="57"/>
      <c r="ZE74" s="57"/>
      <c r="ZF74" s="57"/>
      <c r="ZG74" s="57"/>
      <c r="ZH74" s="57"/>
      <c r="ZI74" s="57"/>
      <c r="ZJ74" s="57"/>
      <c r="ZK74" s="57"/>
      <c r="ZL74" s="57"/>
      <c r="ZM74" s="57"/>
      <c r="ZN74" s="57"/>
      <c r="ZO74" s="57"/>
      <c r="ZP74" s="57"/>
      <c r="ZQ74" s="57"/>
      <c r="ZR74" s="57"/>
      <c r="ZS74" s="57"/>
      <c r="ZT74" s="57"/>
      <c r="ZU74" s="57"/>
      <c r="ZV74" s="57"/>
      <c r="ZW74" s="57"/>
      <c r="ZX74" s="57"/>
      <c r="ZY74" s="57"/>
      <c r="ZZ74" s="57"/>
      <c r="AAA74" s="57"/>
      <c r="AAB74" s="57"/>
      <c r="AAC74" s="57"/>
      <c r="AAD74" s="57"/>
      <c r="AAE74" s="57"/>
      <c r="AAF74" s="57"/>
      <c r="AAG74" s="57"/>
      <c r="AAH74" s="57"/>
      <c r="AAI74" s="57"/>
      <c r="AAJ74" s="57"/>
      <c r="AAK74" s="57"/>
      <c r="AAL74" s="57"/>
      <c r="AAM74" s="57"/>
      <c r="AAN74" s="57"/>
      <c r="AAO74" s="57"/>
      <c r="AAP74" s="57"/>
      <c r="AAQ74" s="57"/>
      <c r="AAR74" s="57"/>
      <c r="AAS74" s="57"/>
      <c r="AAT74" s="57"/>
      <c r="AAU74" s="57"/>
      <c r="AAV74" s="57"/>
      <c r="AAW74" s="57"/>
      <c r="AAX74" s="57"/>
      <c r="AAY74" s="57"/>
      <c r="AAZ74" s="57"/>
      <c r="ABA74" s="57"/>
      <c r="ABB74" s="57"/>
      <c r="ABC74" s="57"/>
      <c r="ABD74" s="57"/>
      <c r="ABE74" s="57"/>
      <c r="ABF74" s="57"/>
      <c r="ABG74" s="57"/>
      <c r="ABH74" s="57"/>
      <c r="ABI74" s="57"/>
      <c r="ABJ74" s="57"/>
      <c r="ABK74" s="57"/>
      <c r="ABL74" s="57"/>
      <c r="ABM74" s="57"/>
      <c r="ABN74" s="57"/>
      <c r="ABO74" s="57"/>
      <c r="ABP74" s="57"/>
      <c r="ABQ74" s="57"/>
      <c r="ABR74" s="57"/>
    </row>
    <row r="75" spans="1:746" ht="14.5" customHeight="1" x14ac:dyDescent="0.55000000000000004">
      <c r="A75" s="20" t="s">
        <v>97</v>
      </c>
      <c r="B75" s="22" t="s">
        <v>64</v>
      </c>
      <c r="C75" s="22" t="s">
        <v>96</v>
      </c>
      <c r="D75" s="22" t="s">
        <v>23</v>
      </c>
      <c r="E75" s="23">
        <v>1066</v>
      </c>
      <c r="F75" s="23">
        <v>566</v>
      </c>
      <c r="G75" s="24">
        <v>266</v>
      </c>
      <c r="H75" s="22">
        <v>266</v>
      </c>
      <c r="I75" s="22">
        <v>266</v>
      </c>
      <c r="J75" s="22">
        <v>350</v>
      </c>
      <c r="K75" s="30">
        <v>0</v>
      </c>
      <c r="L75" s="30">
        <v>0</v>
      </c>
      <c r="M75" s="30">
        <v>0</v>
      </c>
      <c r="N75" s="50">
        <f t="shared" si="10"/>
        <v>0</v>
      </c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  <c r="IW75" s="57"/>
      <c r="IX75" s="57"/>
      <c r="IY75" s="57"/>
      <c r="IZ75" s="57"/>
      <c r="JA75" s="57"/>
      <c r="JB75" s="57"/>
      <c r="JC75" s="57"/>
      <c r="JD75" s="57"/>
      <c r="JE75" s="57"/>
      <c r="JF75" s="57"/>
      <c r="JG75" s="57"/>
      <c r="JH75" s="57"/>
      <c r="JI75" s="57"/>
      <c r="JJ75" s="57"/>
      <c r="JK75" s="57"/>
      <c r="JL75" s="57"/>
      <c r="JM75" s="57"/>
      <c r="JN75" s="57"/>
      <c r="JO75" s="57"/>
      <c r="JP75" s="57"/>
      <c r="JQ75" s="57"/>
      <c r="JR75" s="57"/>
      <c r="JS75" s="57"/>
      <c r="JT75" s="57"/>
      <c r="JU75" s="57"/>
      <c r="JV75" s="57"/>
      <c r="JW75" s="57"/>
      <c r="JX75" s="57"/>
      <c r="JY75" s="57"/>
      <c r="JZ75" s="57"/>
      <c r="KA75" s="57"/>
      <c r="KB75" s="57"/>
      <c r="KC75" s="57"/>
      <c r="KD75" s="57"/>
      <c r="KE75" s="57"/>
      <c r="KF75" s="57"/>
      <c r="KG75" s="57"/>
      <c r="KH75" s="57"/>
      <c r="KI75" s="57"/>
      <c r="KJ75" s="57"/>
      <c r="KK75" s="57"/>
      <c r="KL75" s="57"/>
      <c r="KM75" s="57"/>
      <c r="KN75" s="57"/>
      <c r="KO75" s="57"/>
      <c r="KP75" s="57"/>
      <c r="KQ75" s="57"/>
      <c r="KR75" s="57"/>
      <c r="KS75" s="57"/>
      <c r="KT75" s="57"/>
      <c r="KU75" s="57"/>
      <c r="KV75" s="57"/>
      <c r="KW75" s="57"/>
      <c r="KX75" s="57"/>
      <c r="KY75" s="57"/>
      <c r="KZ75" s="57"/>
      <c r="LA75" s="57"/>
      <c r="LB75" s="57"/>
      <c r="LC75" s="57"/>
      <c r="LD75" s="57"/>
      <c r="LE75" s="57"/>
      <c r="LF75" s="57"/>
      <c r="LG75" s="57"/>
      <c r="LH75" s="57"/>
      <c r="LI75" s="57"/>
      <c r="LJ75" s="57"/>
      <c r="LK75" s="57"/>
      <c r="LL75" s="57"/>
      <c r="LM75" s="57"/>
      <c r="LN75" s="57"/>
      <c r="LO75" s="57"/>
      <c r="LP75" s="57"/>
      <c r="LQ75" s="57"/>
      <c r="LR75" s="57"/>
      <c r="LS75" s="57"/>
      <c r="LT75" s="57"/>
      <c r="LU75" s="57"/>
      <c r="LV75" s="57"/>
      <c r="LW75" s="57"/>
      <c r="LX75" s="57"/>
      <c r="LY75" s="57"/>
      <c r="LZ75" s="57"/>
      <c r="MA75" s="57"/>
      <c r="MB75" s="57"/>
      <c r="MC75" s="57"/>
      <c r="MD75" s="57"/>
      <c r="ME75" s="57"/>
      <c r="MF75" s="57"/>
      <c r="MG75" s="57"/>
      <c r="MH75" s="57"/>
      <c r="MI75" s="57"/>
      <c r="MJ75" s="57"/>
      <c r="MK75" s="57"/>
      <c r="ML75" s="57"/>
      <c r="MM75" s="57"/>
      <c r="MN75" s="57"/>
      <c r="MO75" s="57"/>
      <c r="MP75" s="57"/>
      <c r="MQ75" s="57"/>
      <c r="MR75" s="57"/>
      <c r="MS75" s="57"/>
      <c r="MT75" s="57"/>
      <c r="MU75" s="57"/>
      <c r="MV75" s="57"/>
      <c r="MW75" s="57"/>
      <c r="MX75" s="57"/>
      <c r="MY75" s="57"/>
      <c r="MZ75" s="57"/>
      <c r="NA75" s="57"/>
      <c r="NB75" s="57"/>
      <c r="NC75" s="57"/>
      <c r="ND75" s="57"/>
      <c r="NE75" s="57"/>
      <c r="NF75" s="57"/>
      <c r="NG75" s="57"/>
      <c r="NH75" s="57"/>
      <c r="NI75" s="57"/>
      <c r="NJ75" s="57"/>
      <c r="NK75" s="57"/>
      <c r="NL75" s="57"/>
      <c r="NM75" s="57"/>
      <c r="NN75" s="57"/>
      <c r="NO75" s="57"/>
      <c r="NP75" s="57"/>
      <c r="NQ75" s="57"/>
      <c r="NR75" s="57"/>
      <c r="NS75" s="57"/>
      <c r="NT75" s="57"/>
      <c r="NU75" s="57"/>
      <c r="NV75" s="57"/>
      <c r="NW75" s="57"/>
      <c r="NX75" s="57"/>
      <c r="NY75" s="57"/>
      <c r="NZ75" s="57"/>
      <c r="OA75" s="57"/>
      <c r="OB75" s="57"/>
      <c r="OC75" s="57"/>
      <c r="OD75" s="57"/>
      <c r="OE75" s="57"/>
      <c r="OF75" s="57"/>
      <c r="OG75" s="57"/>
      <c r="OH75" s="57"/>
      <c r="OI75" s="57"/>
      <c r="OJ75" s="57"/>
      <c r="OK75" s="57"/>
      <c r="OL75" s="57"/>
      <c r="OM75" s="57"/>
      <c r="ON75" s="57"/>
      <c r="OO75" s="57"/>
      <c r="OP75" s="57"/>
      <c r="OQ75" s="57"/>
      <c r="OR75" s="57"/>
      <c r="OS75" s="57"/>
      <c r="OT75" s="57"/>
      <c r="OU75" s="57"/>
      <c r="OV75" s="57"/>
      <c r="OW75" s="57"/>
      <c r="OX75" s="57"/>
      <c r="OY75" s="57"/>
      <c r="OZ75" s="57"/>
      <c r="PA75" s="57"/>
      <c r="PB75" s="57"/>
      <c r="PC75" s="57"/>
      <c r="PD75" s="57"/>
      <c r="PE75" s="57"/>
      <c r="PF75" s="57"/>
      <c r="PG75" s="57"/>
      <c r="PH75" s="57"/>
      <c r="PI75" s="57"/>
      <c r="PJ75" s="57"/>
      <c r="PK75" s="57"/>
      <c r="PL75" s="57"/>
      <c r="PM75" s="57"/>
      <c r="PN75" s="57"/>
      <c r="PO75" s="57"/>
      <c r="PP75" s="57"/>
      <c r="PQ75" s="57"/>
      <c r="PR75" s="57"/>
      <c r="PS75" s="57"/>
      <c r="PT75" s="57"/>
      <c r="PU75" s="57"/>
      <c r="PV75" s="57"/>
      <c r="PW75" s="57"/>
      <c r="PX75" s="57"/>
      <c r="PY75" s="57"/>
      <c r="PZ75" s="57"/>
      <c r="QA75" s="57"/>
      <c r="QB75" s="57"/>
      <c r="QC75" s="57"/>
      <c r="QD75" s="57"/>
      <c r="QE75" s="57"/>
      <c r="QF75" s="57"/>
      <c r="QG75" s="57"/>
      <c r="QH75" s="57"/>
      <c r="QI75" s="57"/>
      <c r="QJ75" s="57"/>
      <c r="QK75" s="57"/>
      <c r="QL75" s="57"/>
      <c r="QM75" s="57"/>
      <c r="QN75" s="57"/>
      <c r="QO75" s="57"/>
      <c r="QP75" s="57"/>
      <c r="QQ75" s="57"/>
      <c r="QR75" s="57"/>
      <c r="QS75" s="57"/>
      <c r="QT75" s="57"/>
      <c r="QU75" s="57"/>
      <c r="QV75" s="57"/>
      <c r="QW75" s="57"/>
      <c r="QX75" s="57"/>
      <c r="QY75" s="57"/>
      <c r="QZ75" s="57"/>
      <c r="RA75" s="57"/>
      <c r="RB75" s="57"/>
      <c r="RC75" s="57"/>
      <c r="RD75" s="57"/>
      <c r="RE75" s="57"/>
      <c r="RF75" s="57"/>
      <c r="RG75" s="57"/>
      <c r="RH75" s="57"/>
      <c r="RI75" s="57"/>
      <c r="RJ75" s="57"/>
      <c r="RK75" s="57"/>
      <c r="RL75" s="57"/>
      <c r="RM75" s="57"/>
      <c r="RN75" s="57"/>
      <c r="RO75" s="57"/>
      <c r="RP75" s="57"/>
      <c r="RQ75" s="57"/>
      <c r="RR75" s="57"/>
      <c r="RS75" s="57"/>
      <c r="RT75" s="57"/>
      <c r="RU75" s="57"/>
      <c r="RV75" s="57"/>
      <c r="RW75" s="57"/>
      <c r="RX75" s="57"/>
      <c r="RY75" s="57"/>
      <c r="RZ75" s="57"/>
      <c r="SA75" s="57"/>
      <c r="SB75" s="57"/>
      <c r="SC75" s="57"/>
      <c r="SD75" s="57"/>
      <c r="SE75" s="57"/>
      <c r="SF75" s="57"/>
      <c r="SG75" s="57"/>
      <c r="SH75" s="57"/>
      <c r="SI75" s="57"/>
      <c r="SJ75" s="57"/>
      <c r="SK75" s="57"/>
      <c r="SL75" s="57"/>
      <c r="SM75" s="57"/>
      <c r="SN75" s="57"/>
      <c r="SO75" s="57"/>
      <c r="SP75" s="57"/>
      <c r="SQ75" s="57"/>
      <c r="SR75" s="57"/>
      <c r="SS75" s="57"/>
      <c r="ST75" s="57"/>
      <c r="SU75" s="57"/>
      <c r="SV75" s="57"/>
      <c r="SW75" s="57"/>
      <c r="SX75" s="57"/>
      <c r="SY75" s="57"/>
      <c r="SZ75" s="57"/>
      <c r="TA75" s="57"/>
      <c r="TB75" s="57"/>
      <c r="TC75" s="57"/>
      <c r="TD75" s="57"/>
      <c r="TE75" s="57"/>
      <c r="TF75" s="57"/>
      <c r="TG75" s="57"/>
      <c r="TH75" s="57"/>
      <c r="TI75" s="57"/>
      <c r="TJ75" s="57"/>
      <c r="TK75" s="57"/>
      <c r="TL75" s="57"/>
      <c r="TM75" s="57"/>
      <c r="TN75" s="57"/>
      <c r="TO75" s="57"/>
      <c r="TP75" s="57"/>
      <c r="TQ75" s="57"/>
      <c r="TR75" s="57"/>
      <c r="TS75" s="57"/>
      <c r="TT75" s="57"/>
      <c r="TU75" s="57"/>
      <c r="TV75" s="57"/>
      <c r="TW75" s="57"/>
      <c r="TX75" s="57"/>
      <c r="TY75" s="57"/>
      <c r="TZ75" s="57"/>
      <c r="UA75" s="57"/>
      <c r="UB75" s="57"/>
      <c r="UC75" s="57"/>
      <c r="UD75" s="57"/>
      <c r="UE75" s="57"/>
      <c r="UF75" s="57"/>
      <c r="UG75" s="57"/>
      <c r="UH75" s="57"/>
      <c r="UI75" s="57"/>
      <c r="UJ75" s="57"/>
      <c r="UK75" s="57"/>
      <c r="UL75" s="57"/>
      <c r="UM75" s="57"/>
      <c r="UN75" s="57"/>
      <c r="UO75" s="57"/>
      <c r="UP75" s="57"/>
      <c r="UQ75" s="57"/>
      <c r="UR75" s="57"/>
      <c r="US75" s="57"/>
      <c r="UT75" s="57"/>
      <c r="UU75" s="57"/>
      <c r="UV75" s="57"/>
      <c r="UW75" s="57"/>
      <c r="UX75" s="57"/>
      <c r="UY75" s="57"/>
      <c r="UZ75" s="57"/>
      <c r="VA75" s="57"/>
      <c r="VB75" s="57"/>
      <c r="VC75" s="57"/>
      <c r="VD75" s="57"/>
      <c r="VE75" s="57"/>
      <c r="VF75" s="57"/>
      <c r="VG75" s="57"/>
      <c r="VH75" s="57"/>
      <c r="VI75" s="57"/>
      <c r="VJ75" s="57"/>
      <c r="VK75" s="57"/>
      <c r="VL75" s="57"/>
      <c r="VM75" s="57"/>
      <c r="VN75" s="57"/>
      <c r="VO75" s="57"/>
      <c r="VP75" s="57"/>
      <c r="VQ75" s="57"/>
      <c r="VR75" s="57"/>
      <c r="VS75" s="57"/>
      <c r="VT75" s="57"/>
      <c r="VU75" s="57"/>
      <c r="VV75" s="57"/>
      <c r="VW75" s="57"/>
      <c r="VX75" s="57"/>
      <c r="VY75" s="57"/>
      <c r="VZ75" s="57"/>
      <c r="WA75" s="57"/>
      <c r="WB75" s="57"/>
      <c r="WC75" s="57"/>
      <c r="WD75" s="57"/>
      <c r="WE75" s="57"/>
      <c r="WF75" s="57"/>
      <c r="WG75" s="57"/>
      <c r="WH75" s="57"/>
      <c r="WI75" s="57"/>
      <c r="WJ75" s="57"/>
      <c r="WK75" s="57"/>
      <c r="WL75" s="57"/>
      <c r="WM75" s="57"/>
      <c r="WN75" s="57"/>
      <c r="WO75" s="57"/>
      <c r="WP75" s="57"/>
      <c r="WQ75" s="57"/>
      <c r="WR75" s="57"/>
      <c r="WS75" s="57"/>
      <c r="WT75" s="57"/>
      <c r="WU75" s="57"/>
      <c r="WV75" s="57"/>
      <c r="WW75" s="57"/>
      <c r="WX75" s="57"/>
      <c r="WY75" s="57"/>
      <c r="WZ75" s="57"/>
      <c r="XA75" s="57"/>
      <c r="XB75" s="57"/>
      <c r="XC75" s="57"/>
      <c r="XD75" s="57"/>
      <c r="XE75" s="57"/>
      <c r="XF75" s="57"/>
      <c r="XG75" s="57"/>
      <c r="XH75" s="57"/>
      <c r="XI75" s="57"/>
      <c r="XJ75" s="57"/>
      <c r="XK75" s="57"/>
      <c r="XL75" s="57"/>
      <c r="XM75" s="57"/>
      <c r="XN75" s="57"/>
      <c r="XO75" s="57"/>
      <c r="XP75" s="57"/>
      <c r="XQ75" s="57"/>
      <c r="XR75" s="57"/>
      <c r="XS75" s="57"/>
      <c r="XT75" s="57"/>
      <c r="XU75" s="57"/>
      <c r="XV75" s="57"/>
      <c r="XW75" s="57"/>
      <c r="XX75" s="57"/>
      <c r="XY75" s="57"/>
      <c r="XZ75" s="57"/>
      <c r="YA75" s="57"/>
      <c r="YB75" s="57"/>
      <c r="YC75" s="57"/>
      <c r="YD75" s="57"/>
      <c r="YE75" s="57"/>
      <c r="YF75" s="57"/>
      <c r="YG75" s="57"/>
      <c r="YH75" s="57"/>
      <c r="YI75" s="57"/>
      <c r="YJ75" s="57"/>
      <c r="YK75" s="57"/>
      <c r="YL75" s="57"/>
      <c r="YM75" s="57"/>
      <c r="YN75" s="57"/>
      <c r="YO75" s="57"/>
      <c r="YP75" s="57"/>
      <c r="YQ75" s="57"/>
      <c r="YR75" s="57"/>
      <c r="YS75" s="57"/>
      <c r="YT75" s="57"/>
      <c r="YU75" s="57"/>
      <c r="YV75" s="57"/>
      <c r="YW75" s="57"/>
      <c r="YX75" s="57"/>
      <c r="YY75" s="57"/>
      <c r="YZ75" s="57"/>
      <c r="ZA75" s="57"/>
      <c r="ZB75" s="57"/>
      <c r="ZC75" s="57"/>
      <c r="ZD75" s="57"/>
      <c r="ZE75" s="57"/>
      <c r="ZF75" s="57"/>
      <c r="ZG75" s="57"/>
      <c r="ZH75" s="57"/>
      <c r="ZI75" s="57"/>
      <c r="ZJ75" s="57"/>
      <c r="ZK75" s="57"/>
      <c r="ZL75" s="57"/>
      <c r="ZM75" s="57"/>
      <c r="ZN75" s="57"/>
      <c r="ZO75" s="57"/>
      <c r="ZP75" s="57"/>
      <c r="ZQ75" s="57"/>
      <c r="ZR75" s="57"/>
      <c r="ZS75" s="57"/>
      <c r="ZT75" s="57"/>
      <c r="ZU75" s="57"/>
      <c r="ZV75" s="57"/>
      <c r="ZW75" s="57"/>
      <c r="ZX75" s="57"/>
      <c r="ZY75" s="57"/>
      <c r="ZZ75" s="57"/>
      <c r="AAA75" s="57"/>
      <c r="AAB75" s="57"/>
      <c r="AAC75" s="57"/>
      <c r="AAD75" s="57"/>
      <c r="AAE75" s="57"/>
      <c r="AAF75" s="57"/>
      <c r="AAG75" s="57"/>
      <c r="AAH75" s="57"/>
      <c r="AAI75" s="57"/>
      <c r="AAJ75" s="57"/>
      <c r="AAK75" s="57"/>
      <c r="AAL75" s="57"/>
      <c r="AAM75" s="57"/>
      <c r="AAN75" s="57"/>
      <c r="AAO75" s="57"/>
      <c r="AAP75" s="57"/>
      <c r="AAQ75" s="57"/>
      <c r="AAR75" s="57"/>
      <c r="AAS75" s="57"/>
      <c r="AAT75" s="57"/>
      <c r="AAU75" s="57"/>
      <c r="AAV75" s="57"/>
      <c r="AAW75" s="57"/>
      <c r="AAX75" s="57"/>
      <c r="AAY75" s="57"/>
      <c r="AAZ75" s="57"/>
      <c r="ABA75" s="57"/>
      <c r="ABB75" s="57"/>
      <c r="ABC75" s="57"/>
      <c r="ABD75" s="57"/>
      <c r="ABE75" s="57"/>
      <c r="ABF75" s="57"/>
      <c r="ABG75" s="57"/>
      <c r="ABH75" s="57"/>
      <c r="ABI75" s="57"/>
      <c r="ABJ75" s="57"/>
      <c r="ABK75" s="57"/>
      <c r="ABL75" s="57"/>
      <c r="ABM75" s="57"/>
      <c r="ABN75" s="57"/>
      <c r="ABO75" s="57"/>
      <c r="ABP75" s="57"/>
      <c r="ABQ75" s="57"/>
      <c r="ABR75" s="57"/>
    </row>
    <row r="76" spans="1:746" ht="14.5" customHeight="1" x14ac:dyDescent="0.55000000000000004">
      <c r="A76" s="20" t="s">
        <v>98</v>
      </c>
      <c r="B76" s="22" t="s">
        <v>64</v>
      </c>
      <c r="C76" s="22" t="s">
        <v>96</v>
      </c>
      <c r="D76" s="22" t="s">
        <v>23</v>
      </c>
      <c r="E76" s="23">
        <v>2488</v>
      </c>
      <c r="F76" s="23">
        <v>622</v>
      </c>
      <c r="G76" s="24">
        <v>422</v>
      </c>
      <c r="H76" s="22">
        <v>871</v>
      </c>
      <c r="I76" s="22">
        <v>1584</v>
      </c>
      <c r="J76" s="22">
        <v>512</v>
      </c>
      <c r="K76" s="30">
        <v>110</v>
      </c>
      <c r="L76" s="30">
        <v>0</v>
      </c>
      <c r="M76" s="30">
        <v>0</v>
      </c>
      <c r="N76" s="50">
        <f t="shared" si="10"/>
        <v>110</v>
      </c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  <c r="IV76" s="57"/>
      <c r="IW76" s="57"/>
      <c r="IX76" s="57"/>
      <c r="IY76" s="57"/>
      <c r="IZ76" s="57"/>
      <c r="JA76" s="57"/>
      <c r="JB76" s="57"/>
      <c r="JC76" s="57"/>
      <c r="JD76" s="57"/>
      <c r="JE76" s="57"/>
      <c r="JF76" s="57"/>
      <c r="JG76" s="57"/>
      <c r="JH76" s="57"/>
      <c r="JI76" s="57"/>
      <c r="JJ76" s="57"/>
      <c r="JK76" s="57"/>
      <c r="JL76" s="57"/>
      <c r="JM76" s="57"/>
      <c r="JN76" s="57"/>
      <c r="JO76" s="57"/>
      <c r="JP76" s="57"/>
      <c r="JQ76" s="57"/>
      <c r="JR76" s="57"/>
      <c r="JS76" s="57"/>
      <c r="JT76" s="57"/>
      <c r="JU76" s="57"/>
      <c r="JV76" s="57"/>
      <c r="JW76" s="57"/>
      <c r="JX76" s="57"/>
      <c r="JY76" s="57"/>
      <c r="JZ76" s="57"/>
      <c r="KA76" s="57"/>
      <c r="KB76" s="57"/>
      <c r="KC76" s="57"/>
      <c r="KD76" s="57"/>
      <c r="KE76" s="57"/>
      <c r="KF76" s="57"/>
      <c r="KG76" s="57"/>
      <c r="KH76" s="57"/>
      <c r="KI76" s="57"/>
      <c r="KJ76" s="57"/>
      <c r="KK76" s="57"/>
      <c r="KL76" s="57"/>
      <c r="KM76" s="57"/>
      <c r="KN76" s="57"/>
      <c r="KO76" s="57"/>
      <c r="KP76" s="57"/>
      <c r="KQ76" s="57"/>
      <c r="KR76" s="57"/>
      <c r="KS76" s="57"/>
      <c r="KT76" s="57"/>
      <c r="KU76" s="57"/>
      <c r="KV76" s="57"/>
      <c r="KW76" s="57"/>
      <c r="KX76" s="57"/>
      <c r="KY76" s="57"/>
      <c r="KZ76" s="57"/>
      <c r="LA76" s="57"/>
      <c r="LB76" s="57"/>
      <c r="LC76" s="57"/>
      <c r="LD76" s="57"/>
      <c r="LE76" s="57"/>
      <c r="LF76" s="57"/>
      <c r="LG76" s="57"/>
      <c r="LH76" s="57"/>
      <c r="LI76" s="57"/>
      <c r="LJ76" s="57"/>
      <c r="LK76" s="57"/>
      <c r="LL76" s="57"/>
      <c r="LM76" s="57"/>
      <c r="LN76" s="57"/>
      <c r="LO76" s="57"/>
      <c r="LP76" s="57"/>
      <c r="LQ76" s="57"/>
      <c r="LR76" s="57"/>
      <c r="LS76" s="57"/>
      <c r="LT76" s="57"/>
      <c r="LU76" s="57"/>
      <c r="LV76" s="57"/>
      <c r="LW76" s="57"/>
      <c r="LX76" s="57"/>
      <c r="LY76" s="57"/>
      <c r="LZ76" s="57"/>
      <c r="MA76" s="57"/>
      <c r="MB76" s="57"/>
      <c r="MC76" s="57"/>
      <c r="MD76" s="57"/>
      <c r="ME76" s="57"/>
      <c r="MF76" s="57"/>
      <c r="MG76" s="57"/>
      <c r="MH76" s="57"/>
      <c r="MI76" s="57"/>
      <c r="MJ76" s="57"/>
      <c r="MK76" s="57"/>
      <c r="ML76" s="57"/>
      <c r="MM76" s="57"/>
      <c r="MN76" s="57"/>
      <c r="MO76" s="57"/>
      <c r="MP76" s="57"/>
      <c r="MQ76" s="57"/>
      <c r="MR76" s="57"/>
      <c r="MS76" s="57"/>
      <c r="MT76" s="57"/>
      <c r="MU76" s="57"/>
      <c r="MV76" s="57"/>
      <c r="MW76" s="57"/>
      <c r="MX76" s="57"/>
      <c r="MY76" s="57"/>
      <c r="MZ76" s="57"/>
      <c r="NA76" s="57"/>
      <c r="NB76" s="57"/>
      <c r="NC76" s="57"/>
      <c r="ND76" s="57"/>
      <c r="NE76" s="57"/>
      <c r="NF76" s="57"/>
      <c r="NG76" s="57"/>
      <c r="NH76" s="57"/>
      <c r="NI76" s="57"/>
      <c r="NJ76" s="57"/>
      <c r="NK76" s="57"/>
      <c r="NL76" s="57"/>
      <c r="NM76" s="57"/>
      <c r="NN76" s="57"/>
      <c r="NO76" s="57"/>
      <c r="NP76" s="57"/>
      <c r="NQ76" s="57"/>
      <c r="NR76" s="57"/>
      <c r="NS76" s="57"/>
      <c r="NT76" s="57"/>
      <c r="NU76" s="57"/>
      <c r="NV76" s="57"/>
      <c r="NW76" s="57"/>
      <c r="NX76" s="57"/>
      <c r="NY76" s="57"/>
      <c r="NZ76" s="57"/>
      <c r="OA76" s="57"/>
      <c r="OB76" s="57"/>
      <c r="OC76" s="57"/>
      <c r="OD76" s="57"/>
      <c r="OE76" s="57"/>
      <c r="OF76" s="57"/>
      <c r="OG76" s="57"/>
      <c r="OH76" s="57"/>
      <c r="OI76" s="57"/>
      <c r="OJ76" s="57"/>
      <c r="OK76" s="57"/>
      <c r="OL76" s="57"/>
      <c r="OM76" s="57"/>
      <c r="ON76" s="57"/>
      <c r="OO76" s="57"/>
      <c r="OP76" s="57"/>
      <c r="OQ76" s="57"/>
      <c r="OR76" s="57"/>
      <c r="OS76" s="57"/>
      <c r="OT76" s="57"/>
      <c r="OU76" s="57"/>
      <c r="OV76" s="57"/>
      <c r="OW76" s="57"/>
      <c r="OX76" s="57"/>
      <c r="OY76" s="57"/>
      <c r="OZ76" s="57"/>
      <c r="PA76" s="57"/>
      <c r="PB76" s="57"/>
      <c r="PC76" s="57"/>
      <c r="PD76" s="57"/>
      <c r="PE76" s="57"/>
      <c r="PF76" s="57"/>
      <c r="PG76" s="57"/>
      <c r="PH76" s="57"/>
      <c r="PI76" s="57"/>
      <c r="PJ76" s="57"/>
      <c r="PK76" s="57"/>
      <c r="PL76" s="57"/>
      <c r="PM76" s="57"/>
      <c r="PN76" s="57"/>
      <c r="PO76" s="57"/>
      <c r="PP76" s="57"/>
      <c r="PQ76" s="57"/>
      <c r="PR76" s="57"/>
      <c r="PS76" s="57"/>
      <c r="PT76" s="57"/>
      <c r="PU76" s="57"/>
      <c r="PV76" s="57"/>
      <c r="PW76" s="57"/>
      <c r="PX76" s="57"/>
      <c r="PY76" s="57"/>
      <c r="PZ76" s="57"/>
      <c r="QA76" s="57"/>
      <c r="QB76" s="57"/>
      <c r="QC76" s="57"/>
      <c r="QD76" s="57"/>
      <c r="QE76" s="57"/>
      <c r="QF76" s="57"/>
      <c r="QG76" s="57"/>
      <c r="QH76" s="57"/>
      <c r="QI76" s="57"/>
      <c r="QJ76" s="57"/>
      <c r="QK76" s="57"/>
      <c r="QL76" s="57"/>
      <c r="QM76" s="57"/>
      <c r="QN76" s="57"/>
      <c r="QO76" s="57"/>
      <c r="QP76" s="57"/>
      <c r="QQ76" s="57"/>
      <c r="QR76" s="57"/>
      <c r="QS76" s="57"/>
      <c r="QT76" s="57"/>
      <c r="QU76" s="57"/>
      <c r="QV76" s="57"/>
      <c r="QW76" s="57"/>
      <c r="QX76" s="57"/>
      <c r="QY76" s="57"/>
      <c r="QZ76" s="57"/>
      <c r="RA76" s="57"/>
      <c r="RB76" s="57"/>
      <c r="RC76" s="57"/>
      <c r="RD76" s="57"/>
      <c r="RE76" s="57"/>
      <c r="RF76" s="57"/>
      <c r="RG76" s="57"/>
      <c r="RH76" s="57"/>
      <c r="RI76" s="57"/>
      <c r="RJ76" s="57"/>
      <c r="RK76" s="57"/>
      <c r="RL76" s="57"/>
      <c r="RM76" s="57"/>
      <c r="RN76" s="57"/>
      <c r="RO76" s="57"/>
      <c r="RP76" s="57"/>
      <c r="RQ76" s="57"/>
      <c r="RR76" s="57"/>
      <c r="RS76" s="57"/>
      <c r="RT76" s="57"/>
      <c r="RU76" s="57"/>
      <c r="RV76" s="57"/>
      <c r="RW76" s="57"/>
      <c r="RX76" s="57"/>
      <c r="RY76" s="57"/>
      <c r="RZ76" s="57"/>
      <c r="SA76" s="57"/>
      <c r="SB76" s="57"/>
      <c r="SC76" s="57"/>
      <c r="SD76" s="57"/>
      <c r="SE76" s="57"/>
      <c r="SF76" s="57"/>
      <c r="SG76" s="57"/>
      <c r="SH76" s="57"/>
      <c r="SI76" s="57"/>
      <c r="SJ76" s="57"/>
      <c r="SK76" s="57"/>
      <c r="SL76" s="57"/>
      <c r="SM76" s="57"/>
      <c r="SN76" s="57"/>
      <c r="SO76" s="57"/>
      <c r="SP76" s="57"/>
      <c r="SQ76" s="57"/>
      <c r="SR76" s="57"/>
      <c r="SS76" s="57"/>
      <c r="ST76" s="57"/>
      <c r="SU76" s="57"/>
      <c r="SV76" s="57"/>
      <c r="SW76" s="57"/>
      <c r="SX76" s="57"/>
      <c r="SY76" s="57"/>
      <c r="SZ76" s="57"/>
      <c r="TA76" s="57"/>
      <c r="TB76" s="57"/>
      <c r="TC76" s="57"/>
      <c r="TD76" s="57"/>
      <c r="TE76" s="57"/>
      <c r="TF76" s="57"/>
      <c r="TG76" s="57"/>
      <c r="TH76" s="57"/>
      <c r="TI76" s="57"/>
      <c r="TJ76" s="57"/>
      <c r="TK76" s="57"/>
      <c r="TL76" s="57"/>
      <c r="TM76" s="57"/>
      <c r="TN76" s="57"/>
      <c r="TO76" s="57"/>
      <c r="TP76" s="57"/>
      <c r="TQ76" s="57"/>
      <c r="TR76" s="57"/>
      <c r="TS76" s="57"/>
      <c r="TT76" s="57"/>
      <c r="TU76" s="57"/>
      <c r="TV76" s="57"/>
      <c r="TW76" s="57"/>
      <c r="TX76" s="57"/>
      <c r="TY76" s="57"/>
      <c r="TZ76" s="57"/>
      <c r="UA76" s="57"/>
      <c r="UB76" s="57"/>
      <c r="UC76" s="57"/>
      <c r="UD76" s="57"/>
      <c r="UE76" s="57"/>
      <c r="UF76" s="57"/>
      <c r="UG76" s="57"/>
      <c r="UH76" s="57"/>
      <c r="UI76" s="57"/>
      <c r="UJ76" s="57"/>
      <c r="UK76" s="57"/>
      <c r="UL76" s="57"/>
      <c r="UM76" s="57"/>
      <c r="UN76" s="57"/>
      <c r="UO76" s="57"/>
      <c r="UP76" s="57"/>
      <c r="UQ76" s="57"/>
      <c r="UR76" s="57"/>
      <c r="US76" s="57"/>
      <c r="UT76" s="57"/>
      <c r="UU76" s="57"/>
      <c r="UV76" s="57"/>
      <c r="UW76" s="57"/>
      <c r="UX76" s="57"/>
      <c r="UY76" s="57"/>
      <c r="UZ76" s="57"/>
      <c r="VA76" s="57"/>
      <c r="VB76" s="57"/>
      <c r="VC76" s="57"/>
      <c r="VD76" s="57"/>
      <c r="VE76" s="57"/>
      <c r="VF76" s="57"/>
      <c r="VG76" s="57"/>
      <c r="VH76" s="57"/>
      <c r="VI76" s="57"/>
      <c r="VJ76" s="57"/>
      <c r="VK76" s="57"/>
      <c r="VL76" s="57"/>
      <c r="VM76" s="57"/>
      <c r="VN76" s="57"/>
      <c r="VO76" s="57"/>
      <c r="VP76" s="57"/>
      <c r="VQ76" s="57"/>
      <c r="VR76" s="57"/>
      <c r="VS76" s="57"/>
      <c r="VT76" s="57"/>
      <c r="VU76" s="57"/>
      <c r="VV76" s="57"/>
      <c r="VW76" s="57"/>
      <c r="VX76" s="57"/>
      <c r="VY76" s="57"/>
      <c r="VZ76" s="57"/>
      <c r="WA76" s="57"/>
      <c r="WB76" s="57"/>
      <c r="WC76" s="57"/>
      <c r="WD76" s="57"/>
      <c r="WE76" s="57"/>
      <c r="WF76" s="57"/>
      <c r="WG76" s="57"/>
      <c r="WH76" s="57"/>
      <c r="WI76" s="57"/>
      <c r="WJ76" s="57"/>
      <c r="WK76" s="57"/>
      <c r="WL76" s="57"/>
      <c r="WM76" s="57"/>
      <c r="WN76" s="57"/>
      <c r="WO76" s="57"/>
      <c r="WP76" s="57"/>
      <c r="WQ76" s="57"/>
      <c r="WR76" s="57"/>
      <c r="WS76" s="57"/>
      <c r="WT76" s="57"/>
      <c r="WU76" s="57"/>
      <c r="WV76" s="57"/>
      <c r="WW76" s="57"/>
      <c r="WX76" s="57"/>
      <c r="WY76" s="57"/>
      <c r="WZ76" s="57"/>
      <c r="XA76" s="57"/>
      <c r="XB76" s="57"/>
      <c r="XC76" s="57"/>
      <c r="XD76" s="57"/>
      <c r="XE76" s="57"/>
      <c r="XF76" s="57"/>
      <c r="XG76" s="57"/>
      <c r="XH76" s="57"/>
      <c r="XI76" s="57"/>
      <c r="XJ76" s="57"/>
      <c r="XK76" s="57"/>
      <c r="XL76" s="57"/>
      <c r="XM76" s="57"/>
      <c r="XN76" s="57"/>
      <c r="XO76" s="57"/>
      <c r="XP76" s="57"/>
      <c r="XQ76" s="57"/>
      <c r="XR76" s="57"/>
      <c r="XS76" s="57"/>
      <c r="XT76" s="57"/>
      <c r="XU76" s="57"/>
      <c r="XV76" s="57"/>
      <c r="XW76" s="57"/>
      <c r="XX76" s="57"/>
      <c r="XY76" s="57"/>
      <c r="XZ76" s="57"/>
      <c r="YA76" s="57"/>
      <c r="YB76" s="57"/>
      <c r="YC76" s="57"/>
      <c r="YD76" s="57"/>
      <c r="YE76" s="57"/>
      <c r="YF76" s="57"/>
      <c r="YG76" s="57"/>
      <c r="YH76" s="57"/>
      <c r="YI76" s="57"/>
      <c r="YJ76" s="57"/>
      <c r="YK76" s="57"/>
      <c r="YL76" s="57"/>
      <c r="YM76" s="57"/>
      <c r="YN76" s="57"/>
      <c r="YO76" s="57"/>
      <c r="YP76" s="57"/>
      <c r="YQ76" s="57"/>
      <c r="YR76" s="57"/>
      <c r="YS76" s="57"/>
      <c r="YT76" s="57"/>
      <c r="YU76" s="57"/>
      <c r="YV76" s="57"/>
      <c r="YW76" s="57"/>
      <c r="YX76" s="57"/>
      <c r="YY76" s="57"/>
      <c r="YZ76" s="57"/>
      <c r="ZA76" s="57"/>
      <c r="ZB76" s="57"/>
      <c r="ZC76" s="57"/>
      <c r="ZD76" s="57"/>
      <c r="ZE76" s="57"/>
      <c r="ZF76" s="57"/>
      <c r="ZG76" s="57"/>
      <c r="ZH76" s="57"/>
      <c r="ZI76" s="57"/>
      <c r="ZJ76" s="57"/>
      <c r="ZK76" s="57"/>
      <c r="ZL76" s="57"/>
      <c r="ZM76" s="57"/>
      <c r="ZN76" s="57"/>
      <c r="ZO76" s="57"/>
      <c r="ZP76" s="57"/>
      <c r="ZQ76" s="57"/>
      <c r="ZR76" s="57"/>
      <c r="ZS76" s="57"/>
      <c r="ZT76" s="57"/>
      <c r="ZU76" s="57"/>
      <c r="ZV76" s="57"/>
      <c r="ZW76" s="57"/>
      <c r="ZX76" s="57"/>
      <c r="ZY76" s="57"/>
      <c r="ZZ76" s="57"/>
      <c r="AAA76" s="57"/>
      <c r="AAB76" s="57"/>
      <c r="AAC76" s="57"/>
      <c r="AAD76" s="57"/>
      <c r="AAE76" s="57"/>
      <c r="AAF76" s="57"/>
      <c r="AAG76" s="57"/>
      <c r="AAH76" s="57"/>
      <c r="AAI76" s="57"/>
      <c r="AAJ76" s="57"/>
      <c r="AAK76" s="57"/>
      <c r="AAL76" s="57"/>
      <c r="AAM76" s="57"/>
      <c r="AAN76" s="57"/>
      <c r="AAO76" s="57"/>
      <c r="AAP76" s="57"/>
      <c r="AAQ76" s="57"/>
      <c r="AAR76" s="57"/>
      <c r="AAS76" s="57"/>
      <c r="AAT76" s="57"/>
      <c r="AAU76" s="57"/>
      <c r="AAV76" s="57"/>
      <c r="AAW76" s="57"/>
      <c r="AAX76" s="57"/>
      <c r="AAY76" s="57"/>
      <c r="AAZ76" s="57"/>
      <c r="ABA76" s="57"/>
      <c r="ABB76" s="57"/>
      <c r="ABC76" s="57"/>
      <c r="ABD76" s="57"/>
      <c r="ABE76" s="57"/>
      <c r="ABF76" s="57"/>
      <c r="ABG76" s="57"/>
      <c r="ABH76" s="57"/>
      <c r="ABI76" s="57"/>
      <c r="ABJ76" s="57"/>
      <c r="ABK76" s="57"/>
      <c r="ABL76" s="57"/>
      <c r="ABM76" s="57"/>
      <c r="ABN76" s="57"/>
      <c r="ABO76" s="57"/>
      <c r="ABP76" s="57"/>
      <c r="ABQ76" s="57"/>
      <c r="ABR76" s="57"/>
    </row>
    <row r="77" spans="1:746" s="105" customFormat="1" ht="14.5" customHeight="1" x14ac:dyDescent="0.55000000000000004">
      <c r="A77" s="51" t="s">
        <v>99</v>
      </c>
      <c r="B77" s="52" t="s">
        <v>64</v>
      </c>
      <c r="C77" s="52" t="s">
        <v>32</v>
      </c>
      <c r="D77" s="52" t="s">
        <v>23</v>
      </c>
      <c r="E77" s="53">
        <v>6900.90643</v>
      </c>
      <c r="F77" s="53">
        <v>1725.2266075</v>
      </c>
      <c r="G77" s="54">
        <v>869</v>
      </c>
      <c r="H77" s="52">
        <v>0</v>
      </c>
      <c r="I77" s="52">
        <v>0</v>
      </c>
      <c r="J77" s="52">
        <v>0</v>
      </c>
      <c r="K77" s="55">
        <v>0</v>
      </c>
      <c r="L77" s="55">
        <v>0</v>
      </c>
      <c r="M77" s="55">
        <v>0</v>
      </c>
      <c r="N77" s="50">
        <f t="shared" si="10"/>
        <v>0</v>
      </c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04"/>
      <c r="IM77" s="104"/>
      <c r="IN77" s="104"/>
      <c r="IO77" s="104"/>
      <c r="IP77" s="104"/>
      <c r="IQ77" s="104"/>
      <c r="IR77" s="104"/>
      <c r="IS77" s="104"/>
      <c r="IT77" s="104"/>
      <c r="IU77" s="104"/>
      <c r="IV77" s="104"/>
      <c r="IW77" s="104"/>
      <c r="IX77" s="104"/>
      <c r="IY77" s="104"/>
      <c r="IZ77" s="104"/>
      <c r="JA77" s="104"/>
      <c r="JB77" s="104"/>
      <c r="JC77" s="104"/>
      <c r="JD77" s="104"/>
      <c r="JE77" s="104"/>
      <c r="JF77" s="104"/>
      <c r="JG77" s="104"/>
      <c r="JH77" s="104"/>
      <c r="JI77" s="104"/>
      <c r="JJ77" s="104"/>
      <c r="JK77" s="104"/>
      <c r="JL77" s="104"/>
      <c r="JM77" s="104"/>
      <c r="JN77" s="104"/>
      <c r="JO77" s="104"/>
      <c r="JP77" s="104"/>
      <c r="JQ77" s="104"/>
      <c r="JR77" s="104"/>
      <c r="JS77" s="104"/>
      <c r="JT77" s="104"/>
      <c r="JU77" s="104"/>
      <c r="JV77" s="104"/>
      <c r="JW77" s="104"/>
      <c r="JX77" s="104"/>
      <c r="JY77" s="104"/>
      <c r="JZ77" s="104"/>
      <c r="KA77" s="104"/>
      <c r="KB77" s="104"/>
      <c r="KC77" s="104"/>
      <c r="KD77" s="104"/>
      <c r="KE77" s="104"/>
      <c r="KF77" s="104"/>
      <c r="KG77" s="104"/>
      <c r="KH77" s="104"/>
      <c r="KI77" s="104"/>
      <c r="KJ77" s="104"/>
      <c r="KK77" s="104"/>
      <c r="KL77" s="104"/>
      <c r="KM77" s="104"/>
      <c r="KN77" s="104"/>
      <c r="KO77" s="104"/>
      <c r="KP77" s="104"/>
      <c r="KQ77" s="104"/>
      <c r="KR77" s="104"/>
      <c r="KS77" s="104"/>
      <c r="KT77" s="104"/>
      <c r="KU77" s="104"/>
      <c r="KV77" s="104"/>
      <c r="KW77" s="104"/>
      <c r="KX77" s="104"/>
      <c r="KY77" s="104"/>
      <c r="KZ77" s="104"/>
      <c r="LA77" s="104"/>
      <c r="LB77" s="104"/>
      <c r="LC77" s="104"/>
      <c r="LD77" s="104"/>
      <c r="LE77" s="104"/>
      <c r="LF77" s="104"/>
      <c r="LG77" s="104"/>
      <c r="LH77" s="104"/>
      <c r="LI77" s="104"/>
      <c r="LJ77" s="104"/>
      <c r="LK77" s="104"/>
      <c r="LL77" s="104"/>
      <c r="LM77" s="104"/>
      <c r="LN77" s="104"/>
      <c r="LO77" s="104"/>
      <c r="LP77" s="104"/>
      <c r="LQ77" s="104"/>
      <c r="LR77" s="104"/>
      <c r="LS77" s="104"/>
      <c r="LT77" s="104"/>
      <c r="LU77" s="104"/>
      <c r="LV77" s="104"/>
      <c r="LW77" s="104"/>
      <c r="LX77" s="104"/>
      <c r="LY77" s="104"/>
      <c r="LZ77" s="104"/>
      <c r="MA77" s="104"/>
      <c r="MB77" s="104"/>
      <c r="MC77" s="104"/>
      <c r="MD77" s="104"/>
      <c r="ME77" s="104"/>
      <c r="MF77" s="104"/>
      <c r="MG77" s="104"/>
      <c r="MH77" s="104"/>
      <c r="MI77" s="104"/>
      <c r="MJ77" s="104"/>
      <c r="MK77" s="104"/>
      <c r="ML77" s="104"/>
      <c r="MM77" s="104"/>
      <c r="MN77" s="104"/>
      <c r="MO77" s="104"/>
      <c r="MP77" s="104"/>
      <c r="MQ77" s="104"/>
      <c r="MR77" s="104"/>
      <c r="MS77" s="104"/>
      <c r="MT77" s="104"/>
      <c r="MU77" s="104"/>
      <c r="MV77" s="104"/>
      <c r="MW77" s="104"/>
      <c r="MX77" s="104"/>
      <c r="MY77" s="104"/>
      <c r="MZ77" s="104"/>
      <c r="NA77" s="104"/>
      <c r="NB77" s="104"/>
      <c r="NC77" s="104"/>
      <c r="ND77" s="104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4"/>
      <c r="NY77" s="104"/>
      <c r="NZ77" s="104"/>
      <c r="OA77" s="104"/>
      <c r="OB77" s="104"/>
      <c r="OC77" s="104"/>
      <c r="OD77" s="104"/>
      <c r="OE77" s="104"/>
      <c r="OF77" s="104"/>
      <c r="OG77" s="104"/>
      <c r="OH77" s="104"/>
      <c r="OI77" s="104"/>
      <c r="OJ77" s="104"/>
      <c r="OK77" s="104"/>
      <c r="OL77" s="104"/>
      <c r="OM77" s="104"/>
      <c r="ON77" s="104"/>
      <c r="OO77" s="104"/>
      <c r="OP77" s="104"/>
      <c r="OQ77" s="104"/>
      <c r="OR77" s="104"/>
      <c r="OS77" s="104"/>
      <c r="OT77" s="104"/>
      <c r="OU77" s="104"/>
      <c r="OV77" s="104"/>
      <c r="OW77" s="104"/>
      <c r="OX77" s="104"/>
      <c r="OY77" s="104"/>
      <c r="OZ77" s="104"/>
      <c r="PA77" s="104"/>
      <c r="PB77" s="104"/>
      <c r="PC77" s="104"/>
      <c r="PD77" s="104"/>
      <c r="PE77" s="104"/>
      <c r="PF77" s="104"/>
      <c r="PG77" s="104"/>
      <c r="PH77" s="104"/>
      <c r="PI77" s="104"/>
      <c r="PJ77" s="104"/>
      <c r="PK77" s="104"/>
      <c r="PL77" s="104"/>
      <c r="PM77" s="104"/>
      <c r="PN77" s="104"/>
      <c r="PO77" s="104"/>
      <c r="PP77" s="104"/>
      <c r="PQ77" s="104"/>
      <c r="PR77" s="104"/>
      <c r="PS77" s="104"/>
      <c r="PT77" s="104"/>
      <c r="PU77" s="104"/>
      <c r="PV77" s="104"/>
      <c r="PW77" s="104"/>
      <c r="PX77" s="104"/>
      <c r="PY77" s="104"/>
      <c r="PZ77" s="104"/>
      <c r="QA77" s="104"/>
      <c r="QB77" s="104"/>
      <c r="QC77" s="104"/>
      <c r="QD77" s="104"/>
      <c r="QE77" s="104"/>
      <c r="QF77" s="104"/>
      <c r="QG77" s="104"/>
      <c r="QH77" s="104"/>
      <c r="QI77" s="104"/>
      <c r="QJ77" s="104"/>
      <c r="QK77" s="104"/>
      <c r="QL77" s="104"/>
      <c r="QM77" s="104"/>
      <c r="QN77" s="104"/>
      <c r="QO77" s="104"/>
      <c r="QP77" s="104"/>
      <c r="QQ77" s="104"/>
      <c r="QR77" s="104"/>
      <c r="QS77" s="104"/>
      <c r="QT77" s="104"/>
      <c r="QU77" s="104"/>
      <c r="QV77" s="104"/>
      <c r="QW77" s="104"/>
      <c r="QX77" s="104"/>
      <c r="QY77" s="104"/>
      <c r="QZ77" s="104"/>
      <c r="RA77" s="104"/>
      <c r="RB77" s="104"/>
      <c r="RC77" s="104"/>
      <c r="RD77" s="104"/>
      <c r="RE77" s="104"/>
      <c r="RF77" s="104"/>
      <c r="RG77" s="104"/>
      <c r="RH77" s="104"/>
      <c r="RI77" s="104"/>
      <c r="RJ77" s="104"/>
      <c r="RK77" s="104"/>
      <c r="RL77" s="104"/>
      <c r="RM77" s="104"/>
      <c r="RN77" s="104"/>
      <c r="RO77" s="104"/>
      <c r="RP77" s="104"/>
      <c r="RQ77" s="104"/>
      <c r="RR77" s="104"/>
      <c r="RS77" s="104"/>
      <c r="RT77" s="104"/>
      <c r="RU77" s="104"/>
      <c r="RV77" s="104"/>
      <c r="RW77" s="104"/>
      <c r="RX77" s="104"/>
      <c r="RY77" s="104"/>
      <c r="RZ77" s="104"/>
      <c r="SA77" s="104"/>
      <c r="SB77" s="104"/>
      <c r="SC77" s="104"/>
      <c r="SD77" s="104"/>
      <c r="SE77" s="104"/>
      <c r="SF77" s="104"/>
      <c r="SG77" s="104"/>
      <c r="SH77" s="104"/>
      <c r="SI77" s="104"/>
      <c r="SJ77" s="104"/>
      <c r="SK77" s="104"/>
      <c r="SL77" s="104"/>
      <c r="SM77" s="104"/>
      <c r="SN77" s="104"/>
      <c r="SO77" s="104"/>
      <c r="SP77" s="104"/>
      <c r="SQ77" s="104"/>
      <c r="SR77" s="104"/>
      <c r="SS77" s="104"/>
      <c r="ST77" s="104"/>
      <c r="SU77" s="104"/>
      <c r="SV77" s="104"/>
      <c r="SW77" s="104"/>
      <c r="SX77" s="104"/>
      <c r="SY77" s="104"/>
      <c r="SZ77" s="104"/>
      <c r="TA77" s="104"/>
      <c r="TB77" s="104"/>
      <c r="TC77" s="104"/>
      <c r="TD77" s="104"/>
      <c r="TE77" s="104"/>
      <c r="TF77" s="104"/>
      <c r="TG77" s="104"/>
      <c r="TH77" s="104"/>
      <c r="TI77" s="104"/>
      <c r="TJ77" s="104"/>
      <c r="TK77" s="104"/>
      <c r="TL77" s="104"/>
      <c r="TM77" s="104"/>
      <c r="TN77" s="104"/>
      <c r="TO77" s="104"/>
      <c r="TP77" s="104"/>
      <c r="TQ77" s="104"/>
      <c r="TR77" s="104"/>
      <c r="TS77" s="104"/>
      <c r="TT77" s="104"/>
      <c r="TU77" s="104"/>
      <c r="TV77" s="104"/>
      <c r="TW77" s="104"/>
      <c r="TX77" s="104"/>
      <c r="TY77" s="104"/>
      <c r="TZ77" s="104"/>
      <c r="UA77" s="104"/>
      <c r="UB77" s="104"/>
      <c r="UC77" s="104"/>
      <c r="UD77" s="104"/>
      <c r="UE77" s="104"/>
      <c r="UF77" s="104"/>
      <c r="UG77" s="104"/>
      <c r="UH77" s="104"/>
      <c r="UI77" s="104"/>
      <c r="UJ77" s="104"/>
      <c r="UK77" s="104"/>
      <c r="UL77" s="104"/>
      <c r="UM77" s="104"/>
      <c r="UN77" s="104"/>
      <c r="UO77" s="104"/>
      <c r="UP77" s="104"/>
      <c r="UQ77" s="104"/>
      <c r="UR77" s="104"/>
      <c r="US77" s="104"/>
      <c r="UT77" s="104"/>
      <c r="UU77" s="104"/>
      <c r="UV77" s="104"/>
      <c r="UW77" s="104"/>
      <c r="UX77" s="104"/>
      <c r="UY77" s="104"/>
      <c r="UZ77" s="104"/>
      <c r="VA77" s="104"/>
      <c r="VB77" s="104"/>
      <c r="VC77" s="104"/>
      <c r="VD77" s="104"/>
      <c r="VE77" s="104"/>
      <c r="VF77" s="104"/>
      <c r="VG77" s="104"/>
      <c r="VH77" s="104"/>
      <c r="VI77" s="104"/>
      <c r="VJ77" s="104"/>
      <c r="VK77" s="104"/>
      <c r="VL77" s="104"/>
      <c r="VM77" s="104"/>
      <c r="VN77" s="104"/>
      <c r="VO77" s="104"/>
      <c r="VP77" s="104"/>
      <c r="VQ77" s="104"/>
      <c r="VR77" s="104"/>
      <c r="VS77" s="104"/>
      <c r="VT77" s="104"/>
      <c r="VU77" s="104"/>
      <c r="VV77" s="104"/>
      <c r="VW77" s="104"/>
      <c r="VX77" s="104"/>
      <c r="VY77" s="104"/>
      <c r="VZ77" s="104"/>
      <c r="WA77" s="104"/>
      <c r="WB77" s="104"/>
      <c r="WC77" s="104"/>
      <c r="WD77" s="104"/>
      <c r="WE77" s="104"/>
      <c r="WF77" s="104"/>
      <c r="WG77" s="104"/>
      <c r="WH77" s="104"/>
      <c r="WI77" s="104"/>
      <c r="WJ77" s="104"/>
      <c r="WK77" s="104"/>
      <c r="WL77" s="104"/>
      <c r="WM77" s="104"/>
      <c r="WN77" s="104"/>
      <c r="WO77" s="104"/>
      <c r="WP77" s="104"/>
      <c r="WQ77" s="104"/>
      <c r="WR77" s="104"/>
      <c r="WS77" s="104"/>
      <c r="WT77" s="104"/>
      <c r="WU77" s="104"/>
      <c r="WV77" s="104"/>
      <c r="WW77" s="104"/>
      <c r="WX77" s="104"/>
      <c r="WY77" s="104"/>
      <c r="WZ77" s="104"/>
      <c r="XA77" s="104"/>
      <c r="XB77" s="104"/>
      <c r="XC77" s="104"/>
      <c r="XD77" s="104"/>
      <c r="XE77" s="104"/>
      <c r="XF77" s="104"/>
      <c r="XG77" s="104"/>
      <c r="XH77" s="104"/>
      <c r="XI77" s="104"/>
      <c r="XJ77" s="104"/>
      <c r="XK77" s="104"/>
      <c r="XL77" s="104"/>
      <c r="XM77" s="104"/>
      <c r="XN77" s="104"/>
      <c r="XO77" s="104"/>
      <c r="XP77" s="104"/>
      <c r="XQ77" s="104"/>
      <c r="XR77" s="104"/>
      <c r="XS77" s="104"/>
      <c r="XT77" s="104"/>
      <c r="XU77" s="104"/>
      <c r="XV77" s="104"/>
      <c r="XW77" s="104"/>
      <c r="XX77" s="104"/>
      <c r="XY77" s="104"/>
      <c r="XZ77" s="104"/>
      <c r="YA77" s="104"/>
      <c r="YB77" s="104"/>
      <c r="YC77" s="104"/>
      <c r="YD77" s="104"/>
      <c r="YE77" s="104"/>
      <c r="YF77" s="104"/>
      <c r="YG77" s="104"/>
      <c r="YH77" s="104"/>
      <c r="YI77" s="104"/>
      <c r="YJ77" s="104"/>
      <c r="YK77" s="104"/>
      <c r="YL77" s="104"/>
      <c r="YM77" s="104"/>
      <c r="YN77" s="104"/>
      <c r="YO77" s="104"/>
      <c r="YP77" s="104"/>
      <c r="YQ77" s="104"/>
      <c r="YR77" s="104"/>
      <c r="YS77" s="104"/>
      <c r="YT77" s="104"/>
      <c r="YU77" s="104"/>
      <c r="YV77" s="104"/>
      <c r="YW77" s="104"/>
      <c r="YX77" s="104"/>
      <c r="YY77" s="104"/>
      <c r="YZ77" s="104"/>
      <c r="ZA77" s="104"/>
      <c r="ZB77" s="104"/>
      <c r="ZC77" s="104"/>
      <c r="ZD77" s="104"/>
      <c r="ZE77" s="104"/>
      <c r="ZF77" s="104"/>
      <c r="ZG77" s="104"/>
      <c r="ZH77" s="104"/>
      <c r="ZI77" s="104"/>
      <c r="ZJ77" s="104"/>
      <c r="ZK77" s="104"/>
      <c r="ZL77" s="104"/>
      <c r="ZM77" s="104"/>
      <c r="ZN77" s="104"/>
      <c r="ZO77" s="104"/>
      <c r="ZP77" s="104"/>
      <c r="ZQ77" s="104"/>
      <c r="ZR77" s="104"/>
      <c r="ZS77" s="104"/>
      <c r="ZT77" s="104"/>
      <c r="ZU77" s="104"/>
      <c r="ZV77" s="104"/>
      <c r="ZW77" s="104"/>
      <c r="ZX77" s="104"/>
      <c r="ZY77" s="104"/>
      <c r="ZZ77" s="104"/>
      <c r="AAA77" s="104"/>
      <c r="AAB77" s="104"/>
      <c r="AAC77" s="104"/>
      <c r="AAD77" s="104"/>
      <c r="AAE77" s="104"/>
      <c r="AAF77" s="104"/>
      <c r="AAG77" s="104"/>
      <c r="AAH77" s="104"/>
      <c r="AAI77" s="104"/>
      <c r="AAJ77" s="104"/>
      <c r="AAK77" s="104"/>
      <c r="AAL77" s="104"/>
      <c r="AAM77" s="104"/>
      <c r="AAN77" s="104"/>
      <c r="AAO77" s="104"/>
      <c r="AAP77" s="104"/>
      <c r="AAQ77" s="104"/>
      <c r="AAR77" s="104"/>
      <c r="AAS77" s="104"/>
      <c r="AAT77" s="104"/>
      <c r="AAU77" s="104"/>
      <c r="AAV77" s="104"/>
      <c r="AAW77" s="104"/>
      <c r="AAX77" s="104"/>
      <c r="AAY77" s="104"/>
      <c r="AAZ77" s="104"/>
      <c r="ABA77" s="104"/>
      <c r="ABB77" s="104"/>
      <c r="ABC77" s="104"/>
      <c r="ABD77" s="104"/>
      <c r="ABE77" s="104"/>
      <c r="ABF77" s="104"/>
      <c r="ABG77" s="104"/>
      <c r="ABH77" s="104"/>
      <c r="ABI77" s="104"/>
      <c r="ABJ77" s="104"/>
      <c r="ABK77" s="104"/>
      <c r="ABL77" s="104"/>
      <c r="ABM77" s="104"/>
      <c r="ABN77" s="104"/>
      <c r="ABO77" s="104"/>
      <c r="ABP77" s="104"/>
      <c r="ABQ77" s="104"/>
      <c r="ABR77" s="104"/>
    </row>
    <row r="78" spans="1:746" ht="14.5" customHeight="1" x14ac:dyDescent="0.55000000000000004">
      <c r="A78" s="20" t="s">
        <v>100</v>
      </c>
      <c r="B78" s="22" t="s">
        <v>64</v>
      </c>
      <c r="C78" s="22" t="s">
        <v>68</v>
      </c>
      <c r="D78" s="22" t="s">
        <v>23</v>
      </c>
      <c r="E78" s="23">
        <v>10620</v>
      </c>
      <c r="F78" s="23">
        <v>0</v>
      </c>
      <c r="G78" s="24">
        <v>434</v>
      </c>
      <c r="H78" s="24">
        <v>445</v>
      </c>
      <c r="I78" s="24">
        <v>462</v>
      </c>
      <c r="J78" s="24">
        <v>0</v>
      </c>
      <c r="K78" s="30">
        <v>0</v>
      </c>
      <c r="L78" s="30">
        <v>0</v>
      </c>
      <c r="M78" s="30">
        <v>0</v>
      </c>
      <c r="N78" s="50">
        <f t="shared" si="10"/>
        <v>0</v>
      </c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  <c r="IW78" s="57"/>
      <c r="IX78" s="57"/>
      <c r="IY78" s="57"/>
      <c r="IZ78" s="57"/>
      <c r="JA78" s="57"/>
      <c r="JB78" s="57"/>
      <c r="JC78" s="57"/>
      <c r="JD78" s="57"/>
      <c r="JE78" s="57"/>
      <c r="JF78" s="57"/>
      <c r="JG78" s="57"/>
      <c r="JH78" s="57"/>
      <c r="JI78" s="57"/>
      <c r="JJ78" s="57"/>
      <c r="JK78" s="57"/>
      <c r="JL78" s="57"/>
      <c r="JM78" s="57"/>
      <c r="JN78" s="57"/>
      <c r="JO78" s="57"/>
      <c r="JP78" s="57"/>
      <c r="JQ78" s="57"/>
      <c r="JR78" s="57"/>
      <c r="JS78" s="57"/>
      <c r="JT78" s="57"/>
      <c r="JU78" s="57"/>
      <c r="JV78" s="57"/>
      <c r="JW78" s="57"/>
      <c r="JX78" s="57"/>
      <c r="JY78" s="57"/>
      <c r="JZ78" s="57"/>
      <c r="KA78" s="57"/>
      <c r="KB78" s="57"/>
      <c r="KC78" s="57"/>
      <c r="KD78" s="57"/>
      <c r="KE78" s="57"/>
      <c r="KF78" s="57"/>
      <c r="KG78" s="57"/>
      <c r="KH78" s="57"/>
      <c r="KI78" s="57"/>
      <c r="KJ78" s="57"/>
      <c r="KK78" s="57"/>
      <c r="KL78" s="57"/>
      <c r="KM78" s="57"/>
      <c r="KN78" s="57"/>
      <c r="KO78" s="57"/>
      <c r="KP78" s="57"/>
      <c r="KQ78" s="57"/>
      <c r="KR78" s="57"/>
      <c r="KS78" s="57"/>
      <c r="KT78" s="57"/>
      <c r="KU78" s="57"/>
      <c r="KV78" s="57"/>
      <c r="KW78" s="57"/>
      <c r="KX78" s="57"/>
      <c r="KY78" s="57"/>
      <c r="KZ78" s="57"/>
      <c r="LA78" s="57"/>
      <c r="LB78" s="57"/>
      <c r="LC78" s="57"/>
      <c r="LD78" s="57"/>
      <c r="LE78" s="57"/>
      <c r="LF78" s="57"/>
      <c r="LG78" s="57"/>
      <c r="LH78" s="57"/>
      <c r="LI78" s="57"/>
      <c r="LJ78" s="57"/>
      <c r="LK78" s="57"/>
      <c r="LL78" s="57"/>
      <c r="LM78" s="57"/>
      <c r="LN78" s="57"/>
      <c r="LO78" s="57"/>
      <c r="LP78" s="57"/>
      <c r="LQ78" s="57"/>
      <c r="LR78" s="57"/>
      <c r="LS78" s="57"/>
      <c r="LT78" s="57"/>
      <c r="LU78" s="57"/>
      <c r="LV78" s="57"/>
      <c r="LW78" s="57"/>
      <c r="LX78" s="57"/>
      <c r="LY78" s="57"/>
      <c r="LZ78" s="57"/>
      <c r="MA78" s="57"/>
      <c r="MB78" s="57"/>
      <c r="MC78" s="57"/>
      <c r="MD78" s="57"/>
      <c r="ME78" s="57"/>
      <c r="MF78" s="57"/>
      <c r="MG78" s="57"/>
      <c r="MH78" s="57"/>
      <c r="MI78" s="57"/>
      <c r="MJ78" s="57"/>
      <c r="MK78" s="57"/>
      <c r="ML78" s="57"/>
      <c r="MM78" s="57"/>
      <c r="MN78" s="57"/>
      <c r="MO78" s="57"/>
      <c r="MP78" s="57"/>
      <c r="MQ78" s="57"/>
      <c r="MR78" s="57"/>
      <c r="MS78" s="57"/>
      <c r="MT78" s="57"/>
      <c r="MU78" s="57"/>
      <c r="MV78" s="57"/>
      <c r="MW78" s="57"/>
      <c r="MX78" s="57"/>
      <c r="MY78" s="57"/>
      <c r="MZ78" s="57"/>
      <c r="NA78" s="57"/>
      <c r="NB78" s="57"/>
      <c r="NC78" s="57"/>
      <c r="ND78" s="57"/>
      <c r="NE78" s="57"/>
      <c r="NF78" s="57"/>
      <c r="NG78" s="57"/>
      <c r="NH78" s="57"/>
      <c r="NI78" s="57"/>
      <c r="NJ78" s="57"/>
      <c r="NK78" s="57"/>
      <c r="NL78" s="57"/>
      <c r="NM78" s="57"/>
      <c r="NN78" s="57"/>
      <c r="NO78" s="57"/>
      <c r="NP78" s="57"/>
      <c r="NQ78" s="57"/>
      <c r="NR78" s="57"/>
      <c r="NS78" s="57"/>
      <c r="NT78" s="57"/>
      <c r="NU78" s="57"/>
      <c r="NV78" s="57"/>
      <c r="NW78" s="57"/>
      <c r="NX78" s="57"/>
      <c r="NY78" s="57"/>
      <c r="NZ78" s="57"/>
      <c r="OA78" s="57"/>
      <c r="OB78" s="57"/>
      <c r="OC78" s="57"/>
      <c r="OD78" s="57"/>
      <c r="OE78" s="57"/>
      <c r="OF78" s="57"/>
      <c r="OG78" s="57"/>
      <c r="OH78" s="57"/>
      <c r="OI78" s="57"/>
      <c r="OJ78" s="57"/>
      <c r="OK78" s="57"/>
      <c r="OL78" s="57"/>
      <c r="OM78" s="57"/>
      <c r="ON78" s="57"/>
      <c r="OO78" s="57"/>
      <c r="OP78" s="57"/>
      <c r="OQ78" s="57"/>
      <c r="OR78" s="57"/>
      <c r="OS78" s="57"/>
      <c r="OT78" s="57"/>
      <c r="OU78" s="57"/>
      <c r="OV78" s="57"/>
      <c r="OW78" s="57"/>
      <c r="OX78" s="57"/>
      <c r="OY78" s="57"/>
      <c r="OZ78" s="57"/>
      <c r="PA78" s="57"/>
      <c r="PB78" s="57"/>
      <c r="PC78" s="57"/>
      <c r="PD78" s="57"/>
      <c r="PE78" s="57"/>
      <c r="PF78" s="57"/>
      <c r="PG78" s="57"/>
      <c r="PH78" s="57"/>
      <c r="PI78" s="57"/>
      <c r="PJ78" s="57"/>
      <c r="PK78" s="57"/>
      <c r="PL78" s="57"/>
      <c r="PM78" s="57"/>
      <c r="PN78" s="57"/>
      <c r="PO78" s="57"/>
      <c r="PP78" s="57"/>
      <c r="PQ78" s="57"/>
      <c r="PR78" s="57"/>
      <c r="PS78" s="57"/>
      <c r="PT78" s="57"/>
      <c r="PU78" s="57"/>
      <c r="PV78" s="57"/>
      <c r="PW78" s="57"/>
      <c r="PX78" s="57"/>
      <c r="PY78" s="57"/>
      <c r="PZ78" s="57"/>
      <c r="QA78" s="57"/>
      <c r="QB78" s="57"/>
      <c r="QC78" s="57"/>
      <c r="QD78" s="57"/>
      <c r="QE78" s="57"/>
      <c r="QF78" s="57"/>
      <c r="QG78" s="57"/>
      <c r="QH78" s="57"/>
      <c r="QI78" s="57"/>
      <c r="QJ78" s="57"/>
      <c r="QK78" s="57"/>
      <c r="QL78" s="57"/>
      <c r="QM78" s="57"/>
      <c r="QN78" s="57"/>
      <c r="QO78" s="57"/>
      <c r="QP78" s="57"/>
      <c r="QQ78" s="57"/>
      <c r="QR78" s="57"/>
      <c r="QS78" s="57"/>
      <c r="QT78" s="57"/>
      <c r="QU78" s="57"/>
      <c r="QV78" s="57"/>
      <c r="QW78" s="57"/>
      <c r="QX78" s="57"/>
      <c r="QY78" s="57"/>
      <c r="QZ78" s="57"/>
      <c r="RA78" s="57"/>
      <c r="RB78" s="57"/>
      <c r="RC78" s="57"/>
      <c r="RD78" s="57"/>
      <c r="RE78" s="57"/>
      <c r="RF78" s="57"/>
      <c r="RG78" s="57"/>
      <c r="RH78" s="57"/>
      <c r="RI78" s="57"/>
      <c r="RJ78" s="57"/>
      <c r="RK78" s="57"/>
      <c r="RL78" s="57"/>
      <c r="RM78" s="57"/>
      <c r="RN78" s="57"/>
      <c r="RO78" s="57"/>
      <c r="RP78" s="57"/>
      <c r="RQ78" s="57"/>
      <c r="RR78" s="57"/>
      <c r="RS78" s="57"/>
      <c r="RT78" s="57"/>
      <c r="RU78" s="57"/>
      <c r="RV78" s="57"/>
      <c r="RW78" s="57"/>
      <c r="RX78" s="57"/>
      <c r="RY78" s="57"/>
      <c r="RZ78" s="57"/>
      <c r="SA78" s="57"/>
      <c r="SB78" s="57"/>
      <c r="SC78" s="57"/>
      <c r="SD78" s="57"/>
      <c r="SE78" s="57"/>
      <c r="SF78" s="57"/>
      <c r="SG78" s="57"/>
      <c r="SH78" s="57"/>
      <c r="SI78" s="57"/>
      <c r="SJ78" s="57"/>
      <c r="SK78" s="57"/>
      <c r="SL78" s="57"/>
      <c r="SM78" s="57"/>
      <c r="SN78" s="57"/>
      <c r="SO78" s="57"/>
      <c r="SP78" s="57"/>
      <c r="SQ78" s="57"/>
      <c r="SR78" s="57"/>
      <c r="SS78" s="57"/>
      <c r="ST78" s="57"/>
      <c r="SU78" s="57"/>
      <c r="SV78" s="57"/>
      <c r="SW78" s="57"/>
      <c r="SX78" s="57"/>
      <c r="SY78" s="57"/>
      <c r="SZ78" s="57"/>
      <c r="TA78" s="57"/>
      <c r="TB78" s="57"/>
      <c r="TC78" s="57"/>
      <c r="TD78" s="57"/>
      <c r="TE78" s="57"/>
      <c r="TF78" s="57"/>
      <c r="TG78" s="57"/>
      <c r="TH78" s="57"/>
      <c r="TI78" s="57"/>
      <c r="TJ78" s="57"/>
      <c r="TK78" s="57"/>
      <c r="TL78" s="57"/>
      <c r="TM78" s="57"/>
      <c r="TN78" s="57"/>
      <c r="TO78" s="57"/>
      <c r="TP78" s="57"/>
      <c r="TQ78" s="57"/>
      <c r="TR78" s="57"/>
      <c r="TS78" s="57"/>
      <c r="TT78" s="57"/>
      <c r="TU78" s="57"/>
      <c r="TV78" s="57"/>
      <c r="TW78" s="57"/>
      <c r="TX78" s="57"/>
      <c r="TY78" s="57"/>
      <c r="TZ78" s="57"/>
      <c r="UA78" s="57"/>
      <c r="UB78" s="57"/>
      <c r="UC78" s="57"/>
      <c r="UD78" s="57"/>
      <c r="UE78" s="57"/>
      <c r="UF78" s="57"/>
      <c r="UG78" s="57"/>
      <c r="UH78" s="57"/>
      <c r="UI78" s="57"/>
      <c r="UJ78" s="57"/>
      <c r="UK78" s="57"/>
      <c r="UL78" s="57"/>
      <c r="UM78" s="57"/>
      <c r="UN78" s="57"/>
      <c r="UO78" s="57"/>
      <c r="UP78" s="57"/>
      <c r="UQ78" s="57"/>
      <c r="UR78" s="57"/>
      <c r="US78" s="57"/>
      <c r="UT78" s="57"/>
      <c r="UU78" s="57"/>
      <c r="UV78" s="57"/>
      <c r="UW78" s="57"/>
      <c r="UX78" s="57"/>
      <c r="UY78" s="57"/>
      <c r="UZ78" s="57"/>
      <c r="VA78" s="57"/>
      <c r="VB78" s="57"/>
      <c r="VC78" s="57"/>
      <c r="VD78" s="57"/>
      <c r="VE78" s="57"/>
      <c r="VF78" s="57"/>
      <c r="VG78" s="57"/>
      <c r="VH78" s="57"/>
      <c r="VI78" s="57"/>
      <c r="VJ78" s="57"/>
      <c r="VK78" s="57"/>
      <c r="VL78" s="57"/>
      <c r="VM78" s="57"/>
      <c r="VN78" s="57"/>
      <c r="VO78" s="57"/>
      <c r="VP78" s="57"/>
      <c r="VQ78" s="57"/>
      <c r="VR78" s="57"/>
      <c r="VS78" s="57"/>
      <c r="VT78" s="57"/>
      <c r="VU78" s="57"/>
      <c r="VV78" s="57"/>
      <c r="VW78" s="57"/>
      <c r="VX78" s="57"/>
      <c r="VY78" s="57"/>
      <c r="VZ78" s="57"/>
      <c r="WA78" s="57"/>
      <c r="WB78" s="57"/>
      <c r="WC78" s="57"/>
      <c r="WD78" s="57"/>
      <c r="WE78" s="57"/>
      <c r="WF78" s="57"/>
      <c r="WG78" s="57"/>
      <c r="WH78" s="57"/>
      <c r="WI78" s="57"/>
      <c r="WJ78" s="57"/>
      <c r="WK78" s="57"/>
      <c r="WL78" s="57"/>
      <c r="WM78" s="57"/>
      <c r="WN78" s="57"/>
      <c r="WO78" s="57"/>
      <c r="WP78" s="57"/>
      <c r="WQ78" s="57"/>
      <c r="WR78" s="57"/>
      <c r="WS78" s="57"/>
      <c r="WT78" s="57"/>
      <c r="WU78" s="57"/>
      <c r="WV78" s="57"/>
      <c r="WW78" s="57"/>
      <c r="WX78" s="57"/>
      <c r="WY78" s="57"/>
      <c r="WZ78" s="57"/>
      <c r="XA78" s="57"/>
      <c r="XB78" s="57"/>
      <c r="XC78" s="57"/>
      <c r="XD78" s="57"/>
      <c r="XE78" s="57"/>
      <c r="XF78" s="57"/>
      <c r="XG78" s="57"/>
      <c r="XH78" s="57"/>
      <c r="XI78" s="57"/>
      <c r="XJ78" s="57"/>
      <c r="XK78" s="57"/>
      <c r="XL78" s="57"/>
      <c r="XM78" s="57"/>
      <c r="XN78" s="57"/>
      <c r="XO78" s="57"/>
      <c r="XP78" s="57"/>
      <c r="XQ78" s="57"/>
      <c r="XR78" s="57"/>
      <c r="XS78" s="57"/>
      <c r="XT78" s="57"/>
      <c r="XU78" s="57"/>
      <c r="XV78" s="57"/>
      <c r="XW78" s="57"/>
      <c r="XX78" s="57"/>
      <c r="XY78" s="57"/>
      <c r="XZ78" s="57"/>
      <c r="YA78" s="57"/>
      <c r="YB78" s="57"/>
      <c r="YC78" s="57"/>
      <c r="YD78" s="57"/>
      <c r="YE78" s="57"/>
      <c r="YF78" s="57"/>
      <c r="YG78" s="57"/>
      <c r="YH78" s="57"/>
      <c r="YI78" s="57"/>
      <c r="YJ78" s="57"/>
      <c r="YK78" s="57"/>
      <c r="YL78" s="57"/>
      <c r="YM78" s="57"/>
      <c r="YN78" s="57"/>
      <c r="YO78" s="57"/>
      <c r="YP78" s="57"/>
      <c r="YQ78" s="57"/>
      <c r="YR78" s="57"/>
      <c r="YS78" s="57"/>
      <c r="YT78" s="57"/>
      <c r="YU78" s="57"/>
      <c r="YV78" s="57"/>
      <c r="YW78" s="57"/>
      <c r="YX78" s="57"/>
      <c r="YY78" s="57"/>
      <c r="YZ78" s="57"/>
      <c r="ZA78" s="57"/>
      <c r="ZB78" s="57"/>
      <c r="ZC78" s="57"/>
      <c r="ZD78" s="57"/>
      <c r="ZE78" s="57"/>
      <c r="ZF78" s="57"/>
      <c r="ZG78" s="57"/>
      <c r="ZH78" s="57"/>
      <c r="ZI78" s="57"/>
      <c r="ZJ78" s="57"/>
      <c r="ZK78" s="57"/>
      <c r="ZL78" s="57"/>
      <c r="ZM78" s="57"/>
      <c r="ZN78" s="57"/>
      <c r="ZO78" s="57"/>
      <c r="ZP78" s="57"/>
      <c r="ZQ78" s="57"/>
      <c r="ZR78" s="57"/>
      <c r="ZS78" s="57"/>
      <c r="ZT78" s="57"/>
      <c r="ZU78" s="57"/>
      <c r="ZV78" s="57"/>
      <c r="ZW78" s="57"/>
      <c r="ZX78" s="57"/>
      <c r="ZY78" s="57"/>
      <c r="ZZ78" s="57"/>
      <c r="AAA78" s="57"/>
      <c r="AAB78" s="57"/>
      <c r="AAC78" s="57"/>
      <c r="AAD78" s="57"/>
      <c r="AAE78" s="57"/>
      <c r="AAF78" s="57"/>
      <c r="AAG78" s="57"/>
      <c r="AAH78" s="57"/>
      <c r="AAI78" s="57"/>
      <c r="AAJ78" s="57"/>
      <c r="AAK78" s="57"/>
      <c r="AAL78" s="57"/>
      <c r="AAM78" s="57"/>
      <c r="AAN78" s="57"/>
      <c r="AAO78" s="57"/>
      <c r="AAP78" s="57"/>
      <c r="AAQ78" s="57"/>
      <c r="AAR78" s="57"/>
      <c r="AAS78" s="57"/>
      <c r="AAT78" s="57"/>
      <c r="AAU78" s="57"/>
      <c r="AAV78" s="57"/>
      <c r="AAW78" s="57"/>
      <c r="AAX78" s="57"/>
      <c r="AAY78" s="57"/>
      <c r="AAZ78" s="57"/>
      <c r="ABA78" s="57"/>
      <c r="ABB78" s="57"/>
      <c r="ABC78" s="57"/>
      <c r="ABD78" s="57"/>
      <c r="ABE78" s="57"/>
      <c r="ABF78" s="57"/>
      <c r="ABG78" s="57"/>
      <c r="ABH78" s="57"/>
      <c r="ABI78" s="57"/>
      <c r="ABJ78" s="57"/>
      <c r="ABK78" s="57"/>
      <c r="ABL78" s="57"/>
      <c r="ABM78" s="57"/>
      <c r="ABN78" s="57"/>
      <c r="ABO78" s="57"/>
      <c r="ABP78" s="57"/>
      <c r="ABQ78" s="57"/>
      <c r="ABR78" s="57"/>
    </row>
    <row r="79" spans="1:746" s="105" customFormat="1" ht="14.5" customHeight="1" x14ac:dyDescent="0.55000000000000004">
      <c r="A79" s="51" t="s">
        <v>63</v>
      </c>
      <c r="B79" s="52" t="s">
        <v>64</v>
      </c>
      <c r="C79" s="52" t="s">
        <v>88</v>
      </c>
      <c r="D79" s="52" t="s">
        <v>23</v>
      </c>
      <c r="E79" s="53">
        <v>5332</v>
      </c>
      <c r="F79" s="53"/>
      <c r="G79" s="54"/>
      <c r="H79" s="52"/>
      <c r="I79" s="52">
        <v>0</v>
      </c>
      <c r="J79" s="52">
        <v>500</v>
      </c>
      <c r="K79" s="55">
        <v>0</v>
      </c>
      <c r="L79" s="55">
        <v>0</v>
      </c>
      <c r="M79" s="55">
        <v>0</v>
      </c>
      <c r="N79" s="107">
        <f>SUM(K79:M79)</f>
        <v>0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4"/>
      <c r="FX79" s="104"/>
      <c r="FY79" s="104"/>
      <c r="FZ79" s="104"/>
      <c r="GA79" s="104"/>
      <c r="GB79" s="104"/>
      <c r="GC79" s="104"/>
      <c r="GD79" s="104"/>
      <c r="GE79" s="104"/>
      <c r="GF79" s="104"/>
      <c r="GG79" s="104"/>
      <c r="GH79" s="104"/>
      <c r="GI79" s="104"/>
      <c r="GJ79" s="104"/>
      <c r="GK79" s="104"/>
      <c r="GL79" s="104"/>
      <c r="GM79" s="104"/>
      <c r="GN79" s="104"/>
      <c r="GO79" s="104"/>
      <c r="GP79" s="104"/>
      <c r="GQ79" s="104"/>
      <c r="GR79" s="104"/>
      <c r="GS79" s="104"/>
      <c r="GT79" s="104"/>
      <c r="GU79" s="104"/>
      <c r="GV79" s="104"/>
      <c r="GW79" s="104"/>
      <c r="GX79" s="104"/>
      <c r="GY79" s="104"/>
      <c r="GZ79" s="104"/>
      <c r="HA79" s="104"/>
      <c r="HB79" s="104"/>
      <c r="HC79" s="104"/>
      <c r="HD79" s="104"/>
      <c r="HE79" s="104"/>
      <c r="HF79" s="104"/>
      <c r="HG79" s="104"/>
      <c r="HH79" s="104"/>
      <c r="HI79" s="104"/>
      <c r="HJ79" s="104"/>
      <c r="HK79" s="104"/>
      <c r="HL79" s="104"/>
      <c r="HM79" s="104"/>
      <c r="HN79" s="104"/>
      <c r="HO79" s="104"/>
      <c r="HP79" s="104"/>
      <c r="HQ79" s="104"/>
      <c r="HR79" s="104"/>
      <c r="HS79" s="104"/>
      <c r="HT79" s="104"/>
      <c r="HU79" s="104"/>
      <c r="HV79" s="104"/>
      <c r="HW79" s="104"/>
      <c r="HX79" s="104"/>
      <c r="HY79" s="104"/>
      <c r="HZ79" s="104"/>
      <c r="IA79" s="104"/>
      <c r="IB79" s="104"/>
      <c r="IC79" s="104"/>
      <c r="ID79" s="104"/>
      <c r="IE79" s="104"/>
      <c r="IF79" s="104"/>
      <c r="IG79" s="104"/>
      <c r="IH79" s="104"/>
      <c r="II79" s="104"/>
      <c r="IJ79" s="104"/>
      <c r="IK79" s="104"/>
      <c r="IL79" s="104"/>
      <c r="IM79" s="104"/>
      <c r="IN79" s="104"/>
      <c r="IO79" s="104"/>
      <c r="IP79" s="104"/>
      <c r="IQ79" s="104"/>
      <c r="IR79" s="104"/>
      <c r="IS79" s="104"/>
      <c r="IT79" s="104"/>
      <c r="IU79" s="104"/>
      <c r="IV79" s="104"/>
      <c r="IW79" s="104"/>
      <c r="IX79" s="104"/>
      <c r="IY79" s="104"/>
      <c r="IZ79" s="104"/>
      <c r="JA79" s="104"/>
      <c r="JB79" s="104"/>
      <c r="JC79" s="104"/>
      <c r="JD79" s="104"/>
      <c r="JE79" s="104"/>
      <c r="JF79" s="104"/>
      <c r="JG79" s="104"/>
      <c r="JH79" s="104"/>
      <c r="JI79" s="104"/>
      <c r="JJ79" s="104"/>
      <c r="JK79" s="104"/>
      <c r="JL79" s="104"/>
      <c r="JM79" s="104"/>
      <c r="JN79" s="104"/>
      <c r="JO79" s="104"/>
      <c r="JP79" s="104"/>
      <c r="JQ79" s="104"/>
      <c r="JR79" s="104"/>
      <c r="JS79" s="104"/>
      <c r="JT79" s="104"/>
      <c r="JU79" s="104"/>
      <c r="JV79" s="104"/>
      <c r="JW79" s="104"/>
      <c r="JX79" s="104"/>
      <c r="JY79" s="104"/>
      <c r="JZ79" s="104"/>
      <c r="KA79" s="104"/>
      <c r="KB79" s="104"/>
      <c r="KC79" s="104"/>
      <c r="KD79" s="104"/>
      <c r="KE79" s="104"/>
      <c r="KF79" s="104"/>
      <c r="KG79" s="104"/>
      <c r="KH79" s="104"/>
      <c r="KI79" s="104"/>
      <c r="KJ79" s="104"/>
      <c r="KK79" s="104"/>
      <c r="KL79" s="104"/>
      <c r="KM79" s="104"/>
      <c r="KN79" s="104"/>
      <c r="KO79" s="104"/>
      <c r="KP79" s="104"/>
      <c r="KQ79" s="104"/>
      <c r="KR79" s="104"/>
      <c r="KS79" s="104"/>
      <c r="KT79" s="104"/>
      <c r="KU79" s="104"/>
      <c r="KV79" s="104"/>
      <c r="KW79" s="104"/>
      <c r="KX79" s="104"/>
      <c r="KY79" s="104"/>
      <c r="KZ79" s="104"/>
      <c r="LA79" s="104"/>
      <c r="LB79" s="104"/>
      <c r="LC79" s="104"/>
      <c r="LD79" s="104"/>
      <c r="LE79" s="104"/>
      <c r="LF79" s="104"/>
      <c r="LG79" s="104"/>
      <c r="LH79" s="104"/>
      <c r="LI79" s="104"/>
      <c r="LJ79" s="104"/>
      <c r="LK79" s="104"/>
      <c r="LL79" s="104"/>
      <c r="LM79" s="104"/>
      <c r="LN79" s="104"/>
      <c r="LO79" s="104"/>
      <c r="LP79" s="104"/>
      <c r="LQ79" s="104"/>
      <c r="LR79" s="104"/>
      <c r="LS79" s="104"/>
      <c r="LT79" s="104"/>
      <c r="LU79" s="104"/>
      <c r="LV79" s="104"/>
      <c r="LW79" s="104"/>
      <c r="LX79" s="104"/>
      <c r="LY79" s="104"/>
      <c r="LZ79" s="104"/>
      <c r="MA79" s="104"/>
      <c r="MB79" s="104"/>
      <c r="MC79" s="104"/>
      <c r="MD79" s="104"/>
      <c r="ME79" s="104"/>
      <c r="MF79" s="104"/>
      <c r="MG79" s="104"/>
      <c r="MH79" s="104"/>
      <c r="MI79" s="104"/>
      <c r="MJ79" s="104"/>
      <c r="MK79" s="104"/>
      <c r="ML79" s="104"/>
      <c r="MM79" s="104"/>
      <c r="MN79" s="104"/>
      <c r="MO79" s="104"/>
      <c r="MP79" s="104"/>
      <c r="MQ79" s="104"/>
      <c r="MR79" s="104"/>
      <c r="MS79" s="104"/>
      <c r="MT79" s="104"/>
      <c r="MU79" s="104"/>
      <c r="MV79" s="104"/>
      <c r="MW79" s="104"/>
      <c r="MX79" s="104"/>
      <c r="MY79" s="104"/>
      <c r="MZ79" s="104"/>
      <c r="NA79" s="104"/>
      <c r="NB79" s="104"/>
      <c r="NC79" s="104"/>
      <c r="ND79" s="104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4"/>
      <c r="NY79" s="104"/>
      <c r="NZ79" s="104"/>
      <c r="OA79" s="104"/>
      <c r="OB79" s="104"/>
      <c r="OC79" s="104"/>
      <c r="OD79" s="104"/>
      <c r="OE79" s="104"/>
      <c r="OF79" s="104"/>
      <c r="OG79" s="104"/>
      <c r="OH79" s="104"/>
      <c r="OI79" s="104"/>
      <c r="OJ79" s="104"/>
      <c r="OK79" s="104"/>
      <c r="OL79" s="104"/>
      <c r="OM79" s="104"/>
      <c r="ON79" s="104"/>
      <c r="OO79" s="104"/>
      <c r="OP79" s="104"/>
      <c r="OQ79" s="104"/>
      <c r="OR79" s="104"/>
      <c r="OS79" s="104"/>
      <c r="OT79" s="104"/>
      <c r="OU79" s="104"/>
      <c r="OV79" s="104"/>
      <c r="OW79" s="104"/>
      <c r="OX79" s="104"/>
      <c r="OY79" s="104"/>
      <c r="OZ79" s="104"/>
      <c r="PA79" s="104"/>
      <c r="PB79" s="104"/>
      <c r="PC79" s="104"/>
      <c r="PD79" s="104"/>
      <c r="PE79" s="104"/>
      <c r="PF79" s="104"/>
      <c r="PG79" s="104"/>
      <c r="PH79" s="104"/>
      <c r="PI79" s="104"/>
      <c r="PJ79" s="104"/>
      <c r="PK79" s="104"/>
      <c r="PL79" s="104"/>
      <c r="PM79" s="104"/>
      <c r="PN79" s="104"/>
      <c r="PO79" s="104"/>
      <c r="PP79" s="104"/>
      <c r="PQ79" s="104"/>
      <c r="PR79" s="104"/>
      <c r="PS79" s="104"/>
      <c r="PT79" s="104"/>
      <c r="PU79" s="104"/>
      <c r="PV79" s="104"/>
      <c r="PW79" s="104"/>
      <c r="PX79" s="104"/>
      <c r="PY79" s="104"/>
      <c r="PZ79" s="104"/>
      <c r="QA79" s="104"/>
      <c r="QB79" s="104"/>
      <c r="QC79" s="104"/>
      <c r="QD79" s="104"/>
      <c r="QE79" s="104"/>
      <c r="QF79" s="104"/>
      <c r="QG79" s="104"/>
      <c r="QH79" s="104"/>
      <c r="QI79" s="104"/>
      <c r="QJ79" s="104"/>
      <c r="QK79" s="104"/>
      <c r="QL79" s="104"/>
      <c r="QM79" s="104"/>
      <c r="QN79" s="104"/>
      <c r="QO79" s="104"/>
      <c r="QP79" s="104"/>
      <c r="QQ79" s="104"/>
      <c r="QR79" s="104"/>
      <c r="QS79" s="104"/>
      <c r="QT79" s="104"/>
      <c r="QU79" s="104"/>
      <c r="QV79" s="104"/>
      <c r="QW79" s="104"/>
      <c r="QX79" s="104"/>
      <c r="QY79" s="104"/>
      <c r="QZ79" s="104"/>
      <c r="RA79" s="104"/>
      <c r="RB79" s="104"/>
      <c r="RC79" s="104"/>
      <c r="RD79" s="104"/>
      <c r="RE79" s="104"/>
      <c r="RF79" s="104"/>
      <c r="RG79" s="104"/>
      <c r="RH79" s="104"/>
      <c r="RI79" s="104"/>
      <c r="RJ79" s="104"/>
      <c r="RK79" s="104"/>
      <c r="RL79" s="104"/>
      <c r="RM79" s="104"/>
      <c r="RN79" s="104"/>
      <c r="RO79" s="104"/>
      <c r="RP79" s="104"/>
      <c r="RQ79" s="104"/>
      <c r="RR79" s="104"/>
      <c r="RS79" s="104"/>
      <c r="RT79" s="104"/>
      <c r="RU79" s="104"/>
      <c r="RV79" s="104"/>
      <c r="RW79" s="104"/>
      <c r="RX79" s="104"/>
      <c r="RY79" s="104"/>
      <c r="RZ79" s="104"/>
      <c r="SA79" s="104"/>
      <c r="SB79" s="104"/>
      <c r="SC79" s="104"/>
      <c r="SD79" s="104"/>
      <c r="SE79" s="104"/>
      <c r="SF79" s="104"/>
      <c r="SG79" s="104"/>
      <c r="SH79" s="104"/>
      <c r="SI79" s="104"/>
      <c r="SJ79" s="104"/>
      <c r="SK79" s="104"/>
      <c r="SL79" s="104"/>
      <c r="SM79" s="104"/>
      <c r="SN79" s="104"/>
      <c r="SO79" s="104"/>
      <c r="SP79" s="104"/>
      <c r="SQ79" s="104"/>
      <c r="SR79" s="104"/>
      <c r="SS79" s="104"/>
      <c r="ST79" s="104"/>
      <c r="SU79" s="104"/>
      <c r="SV79" s="104"/>
      <c r="SW79" s="104"/>
      <c r="SX79" s="104"/>
      <c r="SY79" s="104"/>
      <c r="SZ79" s="104"/>
      <c r="TA79" s="104"/>
      <c r="TB79" s="104"/>
      <c r="TC79" s="104"/>
      <c r="TD79" s="104"/>
      <c r="TE79" s="104"/>
      <c r="TF79" s="104"/>
      <c r="TG79" s="104"/>
      <c r="TH79" s="104"/>
      <c r="TI79" s="104"/>
      <c r="TJ79" s="104"/>
      <c r="TK79" s="104"/>
      <c r="TL79" s="104"/>
      <c r="TM79" s="104"/>
      <c r="TN79" s="104"/>
      <c r="TO79" s="104"/>
      <c r="TP79" s="104"/>
      <c r="TQ79" s="104"/>
      <c r="TR79" s="104"/>
      <c r="TS79" s="104"/>
      <c r="TT79" s="104"/>
      <c r="TU79" s="104"/>
      <c r="TV79" s="104"/>
      <c r="TW79" s="104"/>
      <c r="TX79" s="104"/>
      <c r="TY79" s="104"/>
      <c r="TZ79" s="104"/>
      <c r="UA79" s="104"/>
      <c r="UB79" s="104"/>
      <c r="UC79" s="104"/>
      <c r="UD79" s="104"/>
      <c r="UE79" s="104"/>
      <c r="UF79" s="104"/>
      <c r="UG79" s="104"/>
      <c r="UH79" s="104"/>
      <c r="UI79" s="104"/>
      <c r="UJ79" s="104"/>
      <c r="UK79" s="104"/>
      <c r="UL79" s="104"/>
      <c r="UM79" s="104"/>
      <c r="UN79" s="104"/>
      <c r="UO79" s="104"/>
      <c r="UP79" s="104"/>
      <c r="UQ79" s="104"/>
      <c r="UR79" s="104"/>
      <c r="US79" s="104"/>
      <c r="UT79" s="104"/>
      <c r="UU79" s="104"/>
      <c r="UV79" s="104"/>
      <c r="UW79" s="104"/>
      <c r="UX79" s="104"/>
      <c r="UY79" s="104"/>
      <c r="UZ79" s="104"/>
      <c r="VA79" s="104"/>
      <c r="VB79" s="104"/>
      <c r="VC79" s="104"/>
      <c r="VD79" s="104"/>
      <c r="VE79" s="104"/>
      <c r="VF79" s="104"/>
      <c r="VG79" s="104"/>
      <c r="VH79" s="104"/>
      <c r="VI79" s="104"/>
      <c r="VJ79" s="104"/>
      <c r="VK79" s="104"/>
      <c r="VL79" s="104"/>
      <c r="VM79" s="104"/>
      <c r="VN79" s="104"/>
      <c r="VO79" s="104"/>
      <c r="VP79" s="104"/>
      <c r="VQ79" s="104"/>
      <c r="VR79" s="104"/>
      <c r="VS79" s="104"/>
      <c r="VT79" s="104"/>
      <c r="VU79" s="104"/>
      <c r="VV79" s="104"/>
      <c r="VW79" s="104"/>
      <c r="VX79" s="104"/>
      <c r="VY79" s="104"/>
      <c r="VZ79" s="104"/>
      <c r="WA79" s="104"/>
      <c r="WB79" s="104"/>
      <c r="WC79" s="104"/>
      <c r="WD79" s="104"/>
      <c r="WE79" s="104"/>
      <c r="WF79" s="104"/>
      <c r="WG79" s="104"/>
      <c r="WH79" s="104"/>
      <c r="WI79" s="104"/>
      <c r="WJ79" s="104"/>
      <c r="WK79" s="104"/>
      <c r="WL79" s="104"/>
      <c r="WM79" s="104"/>
      <c r="WN79" s="104"/>
      <c r="WO79" s="104"/>
      <c r="WP79" s="104"/>
      <c r="WQ79" s="104"/>
      <c r="WR79" s="104"/>
      <c r="WS79" s="104"/>
      <c r="WT79" s="104"/>
      <c r="WU79" s="104"/>
      <c r="WV79" s="104"/>
      <c r="WW79" s="104"/>
      <c r="WX79" s="104"/>
      <c r="WY79" s="104"/>
      <c r="WZ79" s="104"/>
      <c r="XA79" s="104"/>
      <c r="XB79" s="104"/>
      <c r="XC79" s="104"/>
      <c r="XD79" s="104"/>
      <c r="XE79" s="104"/>
      <c r="XF79" s="104"/>
      <c r="XG79" s="104"/>
      <c r="XH79" s="104"/>
      <c r="XI79" s="104"/>
      <c r="XJ79" s="104"/>
      <c r="XK79" s="104"/>
      <c r="XL79" s="104"/>
      <c r="XM79" s="104"/>
      <c r="XN79" s="104"/>
      <c r="XO79" s="104"/>
      <c r="XP79" s="104"/>
      <c r="XQ79" s="104"/>
      <c r="XR79" s="104"/>
      <c r="XS79" s="104"/>
      <c r="XT79" s="104"/>
      <c r="XU79" s="104"/>
      <c r="XV79" s="104"/>
      <c r="XW79" s="104"/>
      <c r="XX79" s="104"/>
      <c r="XY79" s="104"/>
      <c r="XZ79" s="104"/>
      <c r="YA79" s="104"/>
      <c r="YB79" s="104"/>
      <c r="YC79" s="104"/>
      <c r="YD79" s="104"/>
      <c r="YE79" s="104"/>
      <c r="YF79" s="104"/>
      <c r="YG79" s="104"/>
      <c r="YH79" s="104"/>
      <c r="YI79" s="104"/>
      <c r="YJ79" s="104"/>
      <c r="YK79" s="104"/>
      <c r="YL79" s="104"/>
      <c r="YM79" s="104"/>
      <c r="YN79" s="104"/>
      <c r="YO79" s="104"/>
      <c r="YP79" s="104"/>
      <c r="YQ79" s="104"/>
      <c r="YR79" s="104"/>
      <c r="YS79" s="104"/>
      <c r="YT79" s="104"/>
      <c r="YU79" s="104"/>
      <c r="YV79" s="104"/>
      <c r="YW79" s="104"/>
      <c r="YX79" s="104"/>
      <c r="YY79" s="104"/>
      <c r="YZ79" s="104"/>
      <c r="ZA79" s="104"/>
      <c r="ZB79" s="104"/>
      <c r="ZC79" s="104"/>
      <c r="ZD79" s="104"/>
      <c r="ZE79" s="104"/>
      <c r="ZF79" s="104"/>
      <c r="ZG79" s="104"/>
      <c r="ZH79" s="104"/>
      <c r="ZI79" s="104"/>
      <c r="ZJ79" s="104"/>
      <c r="ZK79" s="104"/>
      <c r="ZL79" s="104"/>
      <c r="ZM79" s="104"/>
      <c r="ZN79" s="104"/>
      <c r="ZO79" s="104"/>
      <c r="ZP79" s="104"/>
      <c r="ZQ79" s="104"/>
      <c r="ZR79" s="104"/>
      <c r="ZS79" s="104"/>
      <c r="ZT79" s="104"/>
      <c r="ZU79" s="104"/>
      <c r="ZV79" s="104"/>
      <c r="ZW79" s="104"/>
      <c r="ZX79" s="104"/>
      <c r="ZY79" s="104"/>
      <c r="ZZ79" s="104"/>
      <c r="AAA79" s="104"/>
      <c r="AAB79" s="104"/>
      <c r="AAC79" s="104"/>
      <c r="AAD79" s="104"/>
      <c r="AAE79" s="104"/>
      <c r="AAF79" s="104"/>
      <c r="AAG79" s="104"/>
      <c r="AAH79" s="104"/>
      <c r="AAI79" s="104"/>
      <c r="AAJ79" s="104"/>
      <c r="AAK79" s="104"/>
      <c r="AAL79" s="104"/>
      <c r="AAM79" s="104"/>
      <c r="AAN79" s="104"/>
      <c r="AAO79" s="104"/>
      <c r="AAP79" s="104"/>
      <c r="AAQ79" s="104"/>
      <c r="AAR79" s="104"/>
      <c r="AAS79" s="104"/>
      <c r="AAT79" s="104"/>
      <c r="AAU79" s="104"/>
      <c r="AAV79" s="104"/>
      <c r="AAW79" s="104"/>
      <c r="AAX79" s="104"/>
      <c r="AAY79" s="104"/>
      <c r="AAZ79" s="104"/>
      <c r="ABA79" s="104"/>
      <c r="ABB79" s="104"/>
      <c r="ABC79" s="104"/>
      <c r="ABD79" s="104"/>
      <c r="ABE79" s="104"/>
      <c r="ABF79" s="104"/>
      <c r="ABG79" s="104"/>
      <c r="ABH79" s="104"/>
      <c r="ABI79" s="104"/>
      <c r="ABJ79" s="104"/>
      <c r="ABK79" s="104"/>
      <c r="ABL79" s="104"/>
      <c r="ABM79" s="104"/>
      <c r="ABN79" s="104"/>
      <c r="ABO79" s="104"/>
      <c r="ABP79" s="104"/>
      <c r="ABQ79" s="104"/>
      <c r="ABR79" s="104"/>
    </row>
    <row r="80" spans="1:746" ht="14.5" customHeight="1" x14ac:dyDescent="0.55000000000000004">
      <c r="A80" s="20" t="s">
        <v>101</v>
      </c>
      <c r="B80" s="22" t="s">
        <v>64</v>
      </c>
      <c r="C80" s="22" t="s">
        <v>68</v>
      </c>
      <c r="D80" s="22" t="s">
        <v>23</v>
      </c>
      <c r="E80" s="23">
        <v>61220</v>
      </c>
      <c r="F80" s="23">
        <v>0</v>
      </c>
      <c r="G80" s="24">
        <v>1875</v>
      </c>
      <c r="H80" s="24">
        <v>1875</v>
      </c>
      <c r="I80" s="22">
        <v>1875</v>
      </c>
      <c r="J80" s="24">
        <v>0</v>
      </c>
      <c r="K80" s="30">
        <v>0</v>
      </c>
      <c r="L80" s="30">
        <v>0</v>
      </c>
      <c r="M80" s="30">
        <v>0</v>
      </c>
      <c r="N80" s="50">
        <f>SUM(K80:M80)</f>
        <v>0</v>
      </c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  <c r="IW80" s="57"/>
      <c r="IX80" s="57"/>
      <c r="IY80" s="57"/>
      <c r="IZ80" s="57"/>
      <c r="JA80" s="57"/>
      <c r="JB80" s="57"/>
      <c r="JC80" s="57"/>
      <c r="JD80" s="57"/>
      <c r="JE80" s="57"/>
      <c r="JF80" s="57"/>
      <c r="JG80" s="57"/>
      <c r="JH80" s="57"/>
      <c r="JI80" s="57"/>
      <c r="JJ80" s="57"/>
      <c r="JK80" s="57"/>
      <c r="JL80" s="57"/>
      <c r="JM80" s="57"/>
      <c r="JN80" s="57"/>
      <c r="JO80" s="57"/>
      <c r="JP80" s="57"/>
      <c r="JQ80" s="57"/>
      <c r="JR80" s="57"/>
      <c r="JS80" s="57"/>
      <c r="JT80" s="57"/>
      <c r="JU80" s="57"/>
      <c r="JV80" s="57"/>
      <c r="JW80" s="57"/>
      <c r="JX80" s="57"/>
      <c r="JY80" s="57"/>
      <c r="JZ80" s="57"/>
      <c r="KA80" s="57"/>
      <c r="KB80" s="57"/>
      <c r="KC80" s="57"/>
      <c r="KD80" s="57"/>
      <c r="KE80" s="57"/>
      <c r="KF80" s="57"/>
      <c r="KG80" s="57"/>
      <c r="KH80" s="57"/>
      <c r="KI80" s="57"/>
      <c r="KJ80" s="57"/>
      <c r="KK80" s="57"/>
      <c r="KL80" s="57"/>
      <c r="KM80" s="57"/>
      <c r="KN80" s="57"/>
      <c r="KO80" s="57"/>
      <c r="KP80" s="57"/>
      <c r="KQ80" s="57"/>
      <c r="KR80" s="57"/>
      <c r="KS80" s="57"/>
      <c r="KT80" s="57"/>
      <c r="KU80" s="57"/>
      <c r="KV80" s="57"/>
      <c r="KW80" s="57"/>
      <c r="KX80" s="57"/>
      <c r="KY80" s="57"/>
      <c r="KZ80" s="57"/>
      <c r="LA80" s="57"/>
      <c r="LB80" s="57"/>
      <c r="LC80" s="57"/>
      <c r="LD80" s="57"/>
      <c r="LE80" s="57"/>
      <c r="LF80" s="57"/>
      <c r="LG80" s="57"/>
      <c r="LH80" s="57"/>
      <c r="LI80" s="57"/>
      <c r="LJ80" s="57"/>
      <c r="LK80" s="57"/>
      <c r="LL80" s="57"/>
      <c r="LM80" s="57"/>
      <c r="LN80" s="57"/>
      <c r="LO80" s="57"/>
      <c r="LP80" s="57"/>
      <c r="LQ80" s="57"/>
      <c r="LR80" s="57"/>
      <c r="LS80" s="57"/>
      <c r="LT80" s="57"/>
      <c r="LU80" s="57"/>
      <c r="LV80" s="57"/>
      <c r="LW80" s="57"/>
      <c r="LX80" s="57"/>
      <c r="LY80" s="57"/>
      <c r="LZ80" s="57"/>
      <c r="MA80" s="57"/>
      <c r="MB80" s="57"/>
      <c r="MC80" s="57"/>
      <c r="MD80" s="57"/>
      <c r="ME80" s="57"/>
      <c r="MF80" s="57"/>
      <c r="MG80" s="57"/>
      <c r="MH80" s="57"/>
      <c r="MI80" s="57"/>
      <c r="MJ80" s="57"/>
      <c r="MK80" s="57"/>
      <c r="ML80" s="57"/>
      <c r="MM80" s="57"/>
      <c r="MN80" s="57"/>
      <c r="MO80" s="57"/>
      <c r="MP80" s="57"/>
      <c r="MQ80" s="57"/>
      <c r="MR80" s="57"/>
      <c r="MS80" s="57"/>
      <c r="MT80" s="57"/>
      <c r="MU80" s="57"/>
      <c r="MV80" s="57"/>
      <c r="MW80" s="57"/>
      <c r="MX80" s="57"/>
      <c r="MY80" s="57"/>
      <c r="MZ80" s="57"/>
      <c r="NA80" s="57"/>
      <c r="NB80" s="57"/>
      <c r="NC80" s="57"/>
      <c r="ND80" s="57"/>
      <c r="NE80" s="57"/>
      <c r="NF80" s="57"/>
      <c r="NG80" s="57"/>
      <c r="NH80" s="57"/>
      <c r="NI80" s="57"/>
      <c r="NJ80" s="57"/>
      <c r="NK80" s="57"/>
      <c r="NL80" s="57"/>
      <c r="NM80" s="57"/>
      <c r="NN80" s="57"/>
      <c r="NO80" s="57"/>
      <c r="NP80" s="57"/>
      <c r="NQ80" s="57"/>
      <c r="NR80" s="57"/>
      <c r="NS80" s="57"/>
      <c r="NT80" s="57"/>
      <c r="NU80" s="57"/>
      <c r="NV80" s="57"/>
      <c r="NW80" s="57"/>
      <c r="NX80" s="57"/>
      <c r="NY80" s="57"/>
      <c r="NZ80" s="57"/>
      <c r="OA80" s="57"/>
      <c r="OB80" s="57"/>
      <c r="OC80" s="57"/>
      <c r="OD80" s="57"/>
      <c r="OE80" s="57"/>
      <c r="OF80" s="57"/>
      <c r="OG80" s="57"/>
      <c r="OH80" s="57"/>
      <c r="OI80" s="57"/>
      <c r="OJ80" s="57"/>
      <c r="OK80" s="57"/>
      <c r="OL80" s="57"/>
      <c r="OM80" s="57"/>
      <c r="ON80" s="57"/>
      <c r="OO80" s="57"/>
      <c r="OP80" s="57"/>
      <c r="OQ80" s="57"/>
      <c r="OR80" s="57"/>
      <c r="OS80" s="57"/>
      <c r="OT80" s="57"/>
      <c r="OU80" s="57"/>
      <c r="OV80" s="57"/>
      <c r="OW80" s="57"/>
      <c r="OX80" s="57"/>
      <c r="OY80" s="57"/>
      <c r="OZ80" s="57"/>
      <c r="PA80" s="57"/>
      <c r="PB80" s="57"/>
      <c r="PC80" s="57"/>
      <c r="PD80" s="57"/>
      <c r="PE80" s="57"/>
      <c r="PF80" s="57"/>
      <c r="PG80" s="57"/>
      <c r="PH80" s="57"/>
      <c r="PI80" s="57"/>
      <c r="PJ80" s="57"/>
      <c r="PK80" s="57"/>
      <c r="PL80" s="57"/>
      <c r="PM80" s="57"/>
      <c r="PN80" s="57"/>
      <c r="PO80" s="57"/>
      <c r="PP80" s="57"/>
      <c r="PQ80" s="57"/>
      <c r="PR80" s="57"/>
      <c r="PS80" s="57"/>
      <c r="PT80" s="57"/>
      <c r="PU80" s="57"/>
      <c r="PV80" s="57"/>
      <c r="PW80" s="57"/>
      <c r="PX80" s="57"/>
      <c r="PY80" s="57"/>
      <c r="PZ80" s="57"/>
      <c r="QA80" s="57"/>
      <c r="QB80" s="57"/>
      <c r="QC80" s="57"/>
      <c r="QD80" s="57"/>
      <c r="QE80" s="57"/>
      <c r="QF80" s="57"/>
      <c r="QG80" s="57"/>
      <c r="QH80" s="57"/>
      <c r="QI80" s="57"/>
      <c r="QJ80" s="57"/>
      <c r="QK80" s="57"/>
      <c r="QL80" s="57"/>
      <c r="QM80" s="57"/>
      <c r="QN80" s="57"/>
      <c r="QO80" s="57"/>
      <c r="QP80" s="57"/>
      <c r="QQ80" s="57"/>
      <c r="QR80" s="57"/>
      <c r="QS80" s="57"/>
      <c r="QT80" s="57"/>
      <c r="QU80" s="57"/>
      <c r="QV80" s="57"/>
      <c r="QW80" s="57"/>
      <c r="QX80" s="57"/>
      <c r="QY80" s="57"/>
      <c r="QZ80" s="57"/>
      <c r="RA80" s="57"/>
      <c r="RB80" s="57"/>
      <c r="RC80" s="57"/>
      <c r="RD80" s="57"/>
      <c r="RE80" s="57"/>
      <c r="RF80" s="57"/>
      <c r="RG80" s="57"/>
      <c r="RH80" s="57"/>
      <c r="RI80" s="57"/>
      <c r="RJ80" s="57"/>
      <c r="RK80" s="57"/>
      <c r="RL80" s="57"/>
      <c r="RM80" s="57"/>
      <c r="RN80" s="57"/>
      <c r="RO80" s="57"/>
      <c r="RP80" s="57"/>
      <c r="RQ80" s="57"/>
      <c r="RR80" s="57"/>
      <c r="RS80" s="57"/>
      <c r="RT80" s="57"/>
      <c r="RU80" s="57"/>
      <c r="RV80" s="57"/>
      <c r="RW80" s="57"/>
      <c r="RX80" s="57"/>
      <c r="RY80" s="57"/>
      <c r="RZ80" s="57"/>
      <c r="SA80" s="57"/>
      <c r="SB80" s="57"/>
      <c r="SC80" s="57"/>
      <c r="SD80" s="57"/>
      <c r="SE80" s="57"/>
      <c r="SF80" s="57"/>
      <c r="SG80" s="57"/>
      <c r="SH80" s="57"/>
      <c r="SI80" s="57"/>
      <c r="SJ80" s="57"/>
      <c r="SK80" s="57"/>
      <c r="SL80" s="57"/>
      <c r="SM80" s="57"/>
      <c r="SN80" s="57"/>
      <c r="SO80" s="57"/>
      <c r="SP80" s="57"/>
      <c r="SQ80" s="57"/>
      <c r="SR80" s="57"/>
      <c r="SS80" s="57"/>
      <c r="ST80" s="57"/>
      <c r="SU80" s="57"/>
      <c r="SV80" s="57"/>
      <c r="SW80" s="57"/>
      <c r="SX80" s="57"/>
      <c r="SY80" s="57"/>
      <c r="SZ80" s="57"/>
      <c r="TA80" s="57"/>
      <c r="TB80" s="57"/>
      <c r="TC80" s="57"/>
      <c r="TD80" s="57"/>
      <c r="TE80" s="57"/>
      <c r="TF80" s="57"/>
      <c r="TG80" s="57"/>
      <c r="TH80" s="57"/>
      <c r="TI80" s="57"/>
      <c r="TJ80" s="57"/>
      <c r="TK80" s="57"/>
      <c r="TL80" s="57"/>
      <c r="TM80" s="57"/>
      <c r="TN80" s="57"/>
      <c r="TO80" s="57"/>
      <c r="TP80" s="57"/>
      <c r="TQ80" s="57"/>
      <c r="TR80" s="57"/>
      <c r="TS80" s="57"/>
      <c r="TT80" s="57"/>
      <c r="TU80" s="57"/>
      <c r="TV80" s="57"/>
      <c r="TW80" s="57"/>
      <c r="TX80" s="57"/>
      <c r="TY80" s="57"/>
      <c r="TZ80" s="57"/>
      <c r="UA80" s="57"/>
      <c r="UB80" s="57"/>
      <c r="UC80" s="57"/>
      <c r="UD80" s="57"/>
      <c r="UE80" s="57"/>
      <c r="UF80" s="57"/>
      <c r="UG80" s="57"/>
      <c r="UH80" s="57"/>
      <c r="UI80" s="57"/>
      <c r="UJ80" s="57"/>
      <c r="UK80" s="57"/>
      <c r="UL80" s="57"/>
      <c r="UM80" s="57"/>
      <c r="UN80" s="57"/>
      <c r="UO80" s="57"/>
      <c r="UP80" s="57"/>
      <c r="UQ80" s="57"/>
      <c r="UR80" s="57"/>
      <c r="US80" s="57"/>
      <c r="UT80" s="57"/>
      <c r="UU80" s="57"/>
      <c r="UV80" s="57"/>
      <c r="UW80" s="57"/>
      <c r="UX80" s="57"/>
      <c r="UY80" s="57"/>
      <c r="UZ80" s="57"/>
      <c r="VA80" s="57"/>
      <c r="VB80" s="57"/>
      <c r="VC80" s="57"/>
      <c r="VD80" s="57"/>
      <c r="VE80" s="57"/>
      <c r="VF80" s="57"/>
      <c r="VG80" s="57"/>
      <c r="VH80" s="57"/>
      <c r="VI80" s="57"/>
      <c r="VJ80" s="57"/>
      <c r="VK80" s="57"/>
      <c r="VL80" s="57"/>
      <c r="VM80" s="57"/>
      <c r="VN80" s="57"/>
      <c r="VO80" s="57"/>
      <c r="VP80" s="57"/>
      <c r="VQ80" s="57"/>
      <c r="VR80" s="57"/>
      <c r="VS80" s="57"/>
      <c r="VT80" s="57"/>
      <c r="VU80" s="57"/>
      <c r="VV80" s="57"/>
      <c r="VW80" s="57"/>
      <c r="VX80" s="57"/>
      <c r="VY80" s="57"/>
      <c r="VZ80" s="57"/>
      <c r="WA80" s="57"/>
      <c r="WB80" s="57"/>
      <c r="WC80" s="57"/>
      <c r="WD80" s="57"/>
      <c r="WE80" s="57"/>
      <c r="WF80" s="57"/>
      <c r="WG80" s="57"/>
      <c r="WH80" s="57"/>
      <c r="WI80" s="57"/>
      <c r="WJ80" s="57"/>
      <c r="WK80" s="57"/>
      <c r="WL80" s="57"/>
      <c r="WM80" s="57"/>
      <c r="WN80" s="57"/>
      <c r="WO80" s="57"/>
      <c r="WP80" s="57"/>
      <c r="WQ80" s="57"/>
      <c r="WR80" s="57"/>
      <c r="WS80" s="57"/>
      <c r="WT80" s="57"/>
      <c r="WU80" s="57"/>
      <c r="WV80" s="57"/>
      <c r="WW80" s="57"/>
      <c r="WX80" s="57"/>
      <c r="WY80" s="57"/>
      <c r="WZ80" s="57"/>
      <c r="XA80" s="57"/>
      <c r="XB80" s="57"/>
      <c r="XC80" s="57"/>
      <c r="XD80" s="57"/>
      <c r="XE80" s="57"/>
      <c r="XF80" s="57"/>
      <c r="XG80" s="57"/>
      <c r="XH80" s="57"/>
      <c r="XI80" s="57"/>
      <c r="XJ80" s="57"/>
      <c r="XK80" s="57"/>
      <c r="XL80" s="57"/>
      <c r="XM80" s="57"/>
      <c r="XN80" s="57"/>
      <c r="XO80" s="57"/>
      <c r="XP80" s="57"/>
      <c r="XQ80" s="57"/>
      <c r="XR80" s="57"/>
      <c r="XS80" s="57"/>
      <c r="XT80" s="57"/>
      <c r="XU80" s="57"/>
      <c r="XV80" s="57"/>
      <c r="XW80" s="57"/>
      <c r="XX80" s="57"/>
      <c r="XY80" s="57"/>
      <c r="XZ80" s="57"/>
      <c r="YA80" s="57"/>
      <c r="YB80" s="57"/>
      <c r="YC80" s="57"/>
      <c r="YD80" s="57"/>
      <c r="YE80" s="57"/>
      <c r="YF80" s="57"/>
      <c r="YG80" s="57"/>
      <c r="YH80" s="57"/>
      <c r="YI80" s="57"/>
      <c r="YJ80" s="57"/>
      <c r="YK80" s="57"/>
      <c r="YL80" s="57"/>
      <c r="YM80" s="57"/>
      <c r="YN80" s="57"/>
      <c r="YO80" s="57"/>
      <c r="YP80" s="57"/>
      <c r="YQ80" s="57"/>
      <c r="YR80" s="57"/>
      <c r="YS80" s="57"/>
      <c r="YT80" s="57"/>
      <c r="YU80" s="57"/>
      <c r="YV80" s="57"/>
      <c r="YW80" s="57"/>
      <c r="YX80" s="57"/>
      <c r="YY80" s="57"/>
      <c r="YZ80" s="57"/>
      <c r="ZA80" s="57"/>
      <c r="ZB80" s="57"/>
      <c r="ZC80" s="57"/>
      <c r="ZD80" s="57"/>
      <c r="ZE80" s="57"/>
      <c r="ZF80" s="57"/>
      <c r="ZG80" s="57"/>
      <c r="ZH80" s="57"/>
      <c r="ZI80" s="57"/>
      <c r="ZJ80" s="57"/>
      <c r="ZK80" s="57"/>
      <c r="ZL80" s="57"/>
      <c r="ZM80" s="57"/>
      <c r="ZN80" s="57"/>
      <c r="ZO80" s="57"/>
      <c r="ZP80" s="57"/>
      <c r="ZQ80" s="57"/>
      <c r="ZR80" s="57"/>
      <c r="ZS80" s="57"/>
      <c r="ZT80" s="57"/>
      <c r="ZU80" s="57"/>
      <c r="ZV80" s="57"/>
      <c r="ZW80" s="57"/>
      <c r="ZX80" s="57"/>
      <c r="ZY80" s="57"/>
      <c r="ZZ80" s="57"/>
      <c r="AAA80" s="57"/>
      <c r="AAB80" s="57"/>
      <c r="AAC80" s="57"/>
      <c r="AAD80" s="57"/>
      <c r="AAE80" s="57"/>
      <c r="AAF80" s="57"/>
      <c r="AAG80" s="57"/>
      <c r="AAH80" s="57"/>
      <c r="AAI80" s="57"/>
      <c r="AAJ80" s="57"/>
      <c r="AAK80" s="57"/>
      <c r="AAL80" s="57"/>
      <c r="AAM80" s="57"/>
      <c r="AAN80" s="57"/>
      <c r="AAO80" s="57"/>
      <c r="AAP80" s="57"/>
      <c r="AAQ80" s="57"/>
      <c r="AAR80" s="57"/>
      <c r="AAS80" s="57"/>
      <c r="AAT80" s="57"/>
      <c r="AAU80" s="57"/>
      <c r="AAV80" s="57"/>
      <c r="AAW80" s="57"/>
      <c r="AAX80" s="57"/>
      <c r="AAY80" s="57"/>
      <c r="AAZ80" s="57"/>
      <c r="ABA80" s="57"/>
      <c r="ABB80" s="57"/>
      <c r="ABC80" s="57"/>
      <c r="ABD80" s="57"/>
      <c r="ABE80" s="57"/>
      <c r="ABF80" s="57"/>
      <c r="ABG80" s="57"/>
      <c r="ABH80" s="57"/>
      <c r="ABI80" s="57"/>
      <c r="ABJ80" s="57"/>
      <c r="ABK80" s="57"/>
      <c r="ABL80" s="57"/>
      <c r="ABM80" s="57"/>
      <c r="ABN80" s="57"/>
      <c r="ABO80" s="57"/>
      <c r="ABP80" s="57"/>
      <c r="ABQ80" s="57"/>
      <c r="ABR80" s="57"/>
    </row>
    <row r="81" spans="1:746" s="105" customFormat="1" ht="14.5" customHeight="1" x14ac:dyDescent="0.55000000000000004">
      <c r="A81" s="51" t="s">
        <v>102</v>
      </c>
      <c r="B81" s="52" t="s">
        <v>64</v>
      </c>
      <c r="C81" s="52" t="s">
        <v>68</v>
      </c>
      <c r="D81" s="52" t="s">
        <v>23</v>
      </c>
      <c r="E81" s="53">
        <v>25592</v>
      </c>
      <c r="F81" s="53">
        <v>12795.912</v>
      </c>
      <c r="G81" s="54">
        <v>25592</v>
      </c>
      <c r="H81" s="52">
        <v>0</v>
      </c>
      <c r="I81" s="52">
        <v>0</v>
      </c>
      <c r="J81" s="52">
        <v>0</v>
      </c>
      <c r="K81" s="55">
        <v>0</v>
      </c>
      <c r="L81" s="55">
        <v>0</v>
      </c>
      <c r="M81" s="55">
        <v>0</v>
      </c>
      <c r="N81" s="50">
        <f t="shared" ref="N81:N82" si="11">SUM(K81:M81)</f>
        <v>0</v>
      </c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  <c r="EU81" s="104"/>
      <c r="EV81" s="104"/>
      <c r="EW81" s="104"/>
      <c r="EX81" s="104"/>
      <c r="EY81" s="104"/>
      <c r="EZ81" s="104"/>
      <c r="FA81" s="104"/>
      <c r="FB81" s="104"/>
      <c r="FC81" s="104"/>
      <c r="FD81" s="104"/>
      <c r="FE81" s="104"/>
      <c r="FF81" s="104"/>
      <c r="FG81" s="104"/>
      <c r="FH81" s="104"/>
      <c r="FI81" s="104"/>
      <c r="FJ81" s="104"/>
      <c r="FK81" s="104"/>
      <c r="FL81" s="104"/>
      <c r="FM81" s="104"/>
      <c r="FN81" s="104"/>
      <c r="FO81" s="104"/>
      <c r="FP81" s="104"/>
      <c r="FQ81" s="104"/>
      <c r="FR81" s="104"/>
      <c r="FS81" s="104"/>
      <c r="FT81" s="104"/>
      <c r="FU81" s="104"/>
      <c r="FV81" s="104"/>
      <c r="FW81" s="104"/>
      <c r="FX81" s="104"/>
      <c r="FY81" s="104"/>
      <c r="FZ81" s="104"/>
      <c r="GA81" s="104"/>
      <c r="GB81" s="104"/>
      <c r="GC81" s="104"/>
      <c r="GD81" s="104"/>
      <c r="GE81" s="104"/>
      <c r="GF81" s="104"/>
      <c r="GG81" s="104"/>
      <c r="GH81" s="104"/>
      <c r="GI81" s="104"/>
      <c r="GJ81" s="104"/>
      <c r="GK81" s="104"/>
      <c r="GL81" s="104"/>
      <c r="GM81" s="104"/>
      <c r="GN81" s="104"/>
      <c r="GO81" s="104"/>
      <c r="GP81" s="104"/>
      <c r="GQ81" s="104"/>
      <c r="GR81" s="104"/>
      <c r="GS81" s="104"/>
      <c r="GT81" s="104"/>
      <c r="GU81" s="104"/>
      <c r="GV81" s="104"/>
      <c r="GW81" s="104"/>
      <c r="GX81" s="104"/>
      <c r="GY81" s="104"/>
      <c r="GZ81" s="104"/>
      <c r="HA81" s="104"/>
      <c r="HB81" s="104"/>
      <c r="HC81" s="104"/>
      <c r="HD81" s="104"/>
      <c r="HE81" s="104"/>
      <c r="HF81" s="104"/>
      <c r="HG81" s="104"/>
      <c r="HH81" s="104"/>
      <c r="HI81" s="104"/>
      <c r="HJ81" s="104"/>
      <c r="HK81" s="104"/>
      <c r="HL81" s="104"/>
      <c r="HM81" s="104"/>
      <c r="HN81" s="104"/>
      <c r="HO81" s="104"/>
      <c r="HP81" s="104"/>
      <c r="HQ81" s="104"/>
      <c r="HR81" s="104"/>
      <c r="HS81" s="104"/>
      <c r="HT81" s="104"/>
      <c r="HU81" s="104"/>
      <c r="HV81" s="104"/>
      <c r="HW81" s="104"/>
      <c r="HX81" s="104"/>
      <c r="HY81" s="104"/>
      <c r="HZ81" s="104"/>
      <c r="IA81" s="104"/>
      <c r="IB81" s="104"/>
      <c r="IC81" s="104"/>
      <c r="ID81" s="104"/>
      <c r="IE81" s="104"/>
      <c r="IF81" s="104"/>
      <c r="IG81" s="104"/>
      <c r="IH81" s="104"/>
      <c r="II81" s="104"/>
      <c r="IJ81" s="104"/>
      <c r="IK81" s="104"/>
      <c r="IL81" s="104"/>
      <c r="IM81" s="104"/>
      <c r="IN81" s="104"/>
      <c r="IO81" s="104"/>
      <c r="IP81" s="104"/>
      <c r="IQ81" s="104"/>
      <c r="IR81" s="104"/>
      <c r="IS81" s="104"/>
      <c r="IT81" s="104"/>
      <c r="IU81" s="104"/>
      <c r="IV81" s="104"/>
      <c r="IW81" s="104"/>
      <c r="IX81" s="104"/>
      <c r="IY81" s="104"/>
      <c r="IZ81" s="104"/>
      <c r="JA81" s="104"/>
      <c r="JB81" s="104"/>
      <c r="JC81" s="104"/>
      <c r="JD81" s="104"/>
      <c r="JE81" s="104"/>
      <c r="JF81" s="104"/>
      <c r="JG81" s="104"/>
      <c r="JH81" s="104"/>
      <c r="JI81" s="104"/>
      <c r="JJ81" s="104"/>
      <c r="JK81" s="104"/>
      <c r="JL81" s="104"/>
      <c r="JM81" s="104"/>
      <c r="JN81" s="104"/>
      <c r="JO81" s="104"/>
      <c r="JP81" s="104"/>
      <c r="JQ81" s="104"/>
      <c r="JR81" s="104"/>
      <c r="JS81" s="104"/>
      <c r="JT81" s="104"/>
      <c r="JU81" s="104"/>
      <c r="JV81" s="104"/>
      <c r="JW81" s="104"/>
      <c r="JX81" s="104"/>
      <c r="JY81" s="104"/>
      <c r="JZ81" s="104"/>
      <c r="KA81" s="104"/>
      <c r="KB81" s="104"/>
      <c r="KC81" s="104"/>
      <c r="KD81" s="104"/>
      <c r="KE81" s="104"/>
      <c r="KF81" s="104"/>
      <c r="KG81" s="104"/>
      <c r="KH81" s="104"/>
      <c r="KI81" s="104"/>
      <c r="KJ81" s="104"/>
      <c r="KK81" s="104"/>
      <c r="KL81" s="104"/>
      <c r="KM81" s="104"/>
      <c r="KN81" s="104"/>
      <c r="KO81" s="104"/>
      <c r="KP81" s="104"/>
      <c r="KQ81" s="104"/>
      <c r="KR81" s="104"/>
      <c r="KS81" s="104"/>
      <c r="KT81" s="104"/>
      <c r="KU81" s="104"/>
      <c r="KV81" s="104"/>
      <c r="KW81" s="104"/>
      <c r="KX81" s="104"/>
      <c r="KY81" s="104"/>
      <c r="KZ81" s="104"/>
      <c r="LA81" s="104"/>
      <c r="LB81" s="104"/>
      <c r="LC81" s="104"/>
      <c r="LD81" s="104"/>
      <c r="LE81" s="104"/>
      <c r="LF81" s="104"/>
      <c r="LG81" s="104"/>
      <c r="LH81" s="104"/>
      <c r="LI81" s="104"/>
      <c r="LJ81" s="104"/>
      <c r="LK81" s="104"/>
      <c r="LL81" s="104"/>
      <c r="LM81" s="104"/>
      <c r="LN81" s="104"/>
      <c r="LO81" s="104"/>
      <c r="LP81" s="104"/>
      <c r="LQ81" s="104"/>
      <c r="LR81" s="104"/>
      <c r="LS81" s="104"/>
      <c r="LT81" s="104"/>
      <c r="LU81" s="104"/>
      <c r="LV81" s="104"/>
      <c r="LW81" s="104"/>
      <c r="LX81" s="104"/>
      <c r="LY81" s="104"/>
      <c r="LZ81" s="104"/>
      <c r="MA81" s="104"/>
      <c r="MB81" s="104"/>
      <c r="MC81" s="104"/>
      <c r="MD81" s="104"/>
      <c r="ME81" s="104"/>
      <c r="MF81" s="104"/>
      <c r="MG81" s="104"/>
      <c r="MH81" s="104"/>
      <c r="MI81" s="104"/>
      <c r="MJ81" s="104"/>
      <c r="MK81" s="104"/>
      <c r="ML81" s="104"/>
      <c r="MM81" s="104"/>
      <c r="MN81" s="104"/>
      <c r="MO81" s="104"/>
      <c r="MP81" s="104"/>
      <c r="MQ81" s="104"/>
      <c r="MR81" s="104"/>
      <c r="MS81" s="104"/>
      <c r="MT81" s="104"/>
      <c r="MU81" s="104"/>
      <c r="MV81" s="104"/>
      <c r="MW81" s="104"/>
      <c r="MX81" s="104"/>
      <c r="MY81" s="104"/>
      <c r="MZ81" s="104"/>
      <c r="NA81" s="104"/>
      <c r="NB81" s="104"/>
      <c r="NC81" s="104"/>
      <c r="ND81" s="104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4"/>
      <c r="NY81" s="104"/>
      <c r="NZ81" s="104"/>
      <c r="OA81" s="104"/>
      <c r="OB81" s="104"/>
      <c r="OC81" s="104"/>
      <c r="OD81" s="104"/>
      <c r="OE81" s="104"/>
      <c r="OF81" s="104"/>
      <c r="OG81" s="104"/>
      <c r="OH81" s="104"/>
      <c r="OI81" s="104"/>
      <c r="OJ81" s="104"/>
      <c r="OK81" s="104"/>
      <c r="OL81" s="104"/>
      <c r="OM81" s="104"/>
      <c r="ON81" s="104"/>
      <c r="OO81" s="104"/>
      <c r="OP81" s="104"/>
      <c r="OQ81" s="104"/>
      <c r="OR81" s="104"/>
      <c r="OS81" s="104"/>
      <c r="OT81" s="104"/>
      <c r="OU81" s="104"/>
      <c r="OV81" s="104"/>
      <c r="OW81" s="104"/>
      <c r="OX81" s="104"/>
      <c r="OY81" s="104"/>
      <c r="OZ81" s="104"/>
      <c r="PA81" s="104"/>
      <c r="PB81" s="104"/>
      <c r="PC81" s="104"/>
      <c r="PD81" s="104"/>
      <c r="PE81" s="104"/>
      <c r="PF81" s="104"/>
      <c r="PG81" s="104"/>
      <c r="PH81" s="104"/>
      <c r="PI81" s="104"/>
      <c r="PJ81" s="104"/>
      <c r="PK81" s="104"/>
      <c r="PL81" s="104"/>
      <c r="PM81" s="104"/>
      <c r="PN81" s="104"/>
      <c r="PO81" s="104"/>
      <c r="PP81" s="104"/>
      <c r="PQ81" s="104"/>
      <c r="PR81" s="104"/>
      <c r="PS81" s="104"/>
      <c r="PT81" s="104"/>
      <c r="PU81" s="104"/>
      <c r="PV81" s="104"/>
      <c r="PW81" s="104"/>
      <c r="PX81" s="104"/>
      <c r="PY81" s="104"/>
      <c r="PZ81" s="104"/>
      <c r="QA81" s="104"/>
      <c r="QB81" s="104"/>
      <c r="QC81" s="104"/>
      <c r="QD81" s="104"/>
      <c r="QE81" s="104"/>
      <c r="QF81" s="104"/>
      <c r="QG81" s="104"/>
      <c r="QH81" s="104"/>
      <c r="QI81" s="104"/>
      <c r="QJ81" s="104"/>
      <c r="QK81" s="104"/>
      <c r="QL81" s="104"/>
      <c r="QM81" s="104"/>
      <c r="QN81" s="104"/>
      <c r="QO81" s="104"/>
      <c r="QP81" s="104"/>
      <c r="QQ81" s="104"/>
      <c r="QR81" s="104"/>
      <c r="QS81" s="104"/>
      <c r="QT81" s="104"/>
      <c r="QU81" s="104"/>
      <c r="QV81" s="104"/>
      <c r="QW81" s="104"/>
      <c r="QX81" s="104"/>
      <c r="QY81" s="104"/>
      <c r="QZ81" s="104"/>
      <c r="RA81" s="104"/>
      <c r="RB81" s="104"/>
      <c r="RC81" s="104"/>
      <c r="RD81" s="104"/>
      <c r="RE81" s="104"/>
      <c r="RF81" s="104"/>
      <c r="RG81" s="104"/>
      <c r="RH81" s="104"/>
      <c r="RI81" s="104"/>
      <c r="RJ81" s="104"/>
      <c r="RK81" s="104"/>
      <c r="RL81" s="104"/>
      <c r="RM81" s="104"/>
      <c r="RN81" s="104"/>
      <c r="RO81" s="104"/>
      <c r="RP81" s="104"/>
      <c r="RQ81" s="104"/>
      <c r="RR81" s="104"/>
      <c r="RS81" s="104"/>
      <c r="RT81" s="104"/>
      <c r="RU81" s="104"/>
      <c r="RV81" s="104"/>
      <c r="RW81" s="104"/>
      <c r="RX81" s="104"/>
      <c r="RY81" s="104"/>
      <c r="RZ81" s="104"/>
      <c r="SA81" s="104"/>
      <c r="SB81" s="104"/>
      <c r="SC81" s="104"/>
      <c r="SD81" s="104"/>
      <c r="SE81" s="104"/>
      <c r="SF81" s="104"/>
      <c r="SG81" s="104"/>
      <c r="SH81" s="104"/>
      <c r="SI81" s="104"/>
      <c r="SJ81" s="104"/>
      <c r="SK81" s="104"/>
      <c r="SL81" s="104"/>
      <c r="SM81" s="104"/>
      <c r="SN81" s="104"/>
      <c r="SO81" s="104"/>
      <c r="SP81" s="104"/>
      <c r="SQ81" s="104"/>
      <c r="SR81" s="104"/>
      <c r="SS81" s="104"/>
      <c r="ST81" s="104"/>
      <c r="SU81" s="104"/>
      <c r="SV81" s="104"/>
      <c r="SW81" s="104"/>
      <c r="SX81" s="104"/>
      <c r="SY81" s="104"/>
      <c r="SZ81" s="104"/>
      <c r="TA81" s="104"/>
      <c r="TB81" s="104"/>
      <c r="TC81" s="104"/>
      <c r="TD81" s="104"/>
      <c r="TE81" s="104"/>
      <c r="TF81" s="104"/>
      <c r="TG81" s="104"/>
      <c r="TH81" s="104"/>
      <c r="TI81" s="104"/>
      <c r="TJ81" s="104"/>
      <c r="TK81" s="104"/>
      <c r="TL81" s="104"/>
      <c r="TM81" s="104"/>
      <c r="TN81" s="104"/>
      <c r="TO81" s="104"/>
      <c r="TP81" s="104"/>
      <c r="TQ81" s="104"/>
      <c r="TR81" s="104"/>
      <c r="TS81" s="104"/>
      <c r="TT81" s="104"/>
      <c r="TU81" s="104"/>
      <c r="TV81" s="104"/>
      <c r="TW81" s="104"/>
      <c r="TX81" s="104"/>
      <c r="TY81" s="104"/>
      <c r="TZ81" s="104"/>
      <c r="UA81" s="104"/>
      <c r="UB81" s="104"/>
      <c r="UC81" s="104"/>
      <c r="UD81" s="104"/>
      <c r="UE81" s="104"/>
      <c r="UF81" s="104"/>
      <c r="UG81" s="104"/>
      <c r="UH81" s="104"/>
      <c r="UI81" s="104"/>
      <c r="UJ81" s="104"/>
      <c r="UK81" s="104"/>
      <c r="UL81" s="104"/>
      <c r="UM81" s="104"/>
      <c r="UN81" s="104"/>
      <c r="UO81" s="104"/>
      <c r="UP81" s="104"/>
      <c r="UQ81" s="104"/>
      <c r="UR81" s="104"/>
      <c r="US81" s="104"/>
      <c r="UT81" s="104"/>
      <c r="UU81" s="104"/>
      <c r="UV81" s="104"/>
      <c r="UW81" s="104"/>
      <c r="UX81" s="104"/>
      <c r="UY81" s="104"/>
      <c r="UZ81" s="104"/>
      <c r="VA81" s="104"/>
      <c r="VB81" s="104"/>
      <c r="VC81" s="104"/>
      <c r="VD81" s="104"/>
      <c r="VE81" s="104"/>
      <c r="VF81" s="104"/>
      <c r="VG81" s="104"/>
      <c r="VH81" s="104"/>
      <c r="VI81" s="104"/>
      <c r="VJ81" s="104"/>
      <c r="VK81" s="104"/>
      <c r="VL81" s="104"/>
      <c r="VM81" s="104"/>
      <c r="VN81" s="104"/>
      <c r="VO81" s="104"/>
      <c r="VP81" s="104"/>
      <c r="VQ81" s="104"/>
      <c r="VR81" s="104"/>
      <c r="VS81" s="104"/>
      <c r="VT81" s="104"/>
      <c r="VU81" s="104"/>
      <c r="VV81" s="104"/>
      <c r="VW81" s="104"/>
      <c r="VX81" s="104"/>
      <c r="VY81" s="104"/>
      <c r="VZ81" s="104"/>
      <c r="WA81" s="104"/>
      <c r="WB81" s="104"/>
      <c r="WC81" s="104"/>
      <c r="WD81" s="104"/>
      <c r="WE81" s="104"/>
      <c r="WF81" s="104"/>
      <c r="WG81" s="104"/>
      <c r="WH81" s="104"/>
      <c r="WI81" s="104"/>
      <c r="WJ81" s="104"/>
      <c r="WK81" s="104"/>
      <c r="WL81" s="104"/>
      <c r="WM81" s="104"/>
      <c r="WN81" s="104"/>
      <c r="WO81" s="104"/>
      <c r="WP81" s="104"/>
      <c r="WQ81" s="104"/>
      <c r="WR81" s="104"/>
      <c r="WS81" s="104"/>
      <c r="WT81" s="104"/>
      <c r="WU81" s="104"/>
      <c r="WV81" s="104"/>
      <c r="WW81" s="104"/>
      <c r="WX81" s="104"/>
      <c r="WY81" s="104"/>
      <c r="WZ81" s="104"/>
      <c r="XA81" s="104"/>
      <c r="XB81" s="104"/>
      <c r="XC81" s="104"/>
      <c r="XD81" s="104"/>
      <c r="XE81" s="104"/>
      <c r="XF81" s="104"/>
      <c r="XG81" s="104"/>
      <c r="XH81" s="104"/>
      <c r="XI81" s="104"/>
      <c r="XJ81" s="104"/>
      <c r="XK81" s="104"/>
      <c r="XL81" s="104"/>
      <c r="XM81" s="104"/>
      <c r="XN81" s="104"/>
      <c r="XO81" s="104"/>
      <c r="XP81" s="104"/>
      <c r="XQ81" s="104"/>
      <c r="XR81" s="104"/>
      <c r="XS81" s="104"/>
      <c r="XT81" s="104"/>
      <c r="XU81" s="104"/>
      <c r="XV81" s="104"/>
      <c r="XW81" s="104"/>
      <c r="XX81" s="104"/>
      <c r="XY81" s="104"/>
      <c r="XZ81" s="104"/>
      <c r="YA81" s="104"/>
      <c r="YB81" s="104"/>
      <c r="YC81" s="104"/>
      <c r="YD81" s="104"/>
      <c r="YE81" s="104"/>
      <c r="YF81" s="104"/>
      <c r="YG81" s="104"/>
      <c r="YH81" s="104"/>
      <c r="YI81" s="104"/>
      <c r="YJ81" s="104"/>
      <c r="YK81" s="104"/>
      <c r="YL81" s="104"/>
      <c r="YM81" s="104"/>
      <c r="YN81" s="104"/>
      <c r="YO81" s="104"/>
      <c r="YP81" s="104"/>
      <c r="YQ81" s="104"/>
      <c r="YR81" s="104"/>
      <c r="YS81" s="104"/>
      <c r="YT81" s="104"/>
      <c r="YU81" s="104"/>
      <c r="YV81" s="104"/>
      <c r="YW81" s="104"/>
      <c r="YX81" s="104"/>
      <c r="YY81" s="104"/>
      <c r="YZ81" s="104"/>
      <c r="ZA81" s="104"/>
      <c r="ZB81" s="104"/>
      <c r="ZC81" s="104"/>
      <c r="ZD81" s="104"/>
      <c r="ZE81" s="104"/>
      <c r="ZF81" s="104"/>
      <c r="ZG81" s="104"/>
      <c r="ZH81" s="104"/>
      <c r="ZI81" s="104"/>
      <c r="ZJ81" s="104"/>
      <c r="ZK81" s="104"/>
      <c r="ZL81" s="104"/>
      <c r="ZM81" s="104"/>
      <c r="ZN81" s="104"/>
      <c r="ZO81" s="104"/>
      <c r="ZP81" s="104"/>
      <c r="ZQ81" s="104"/>
      <c r="ZR81" s="104"/>
      <c r="ZS81" s="104"/>
      <c r="ZT81" s="104"/>
      <c r="ZU81" s="104"/>
      <c r="ZV81" s="104"/>
      <c r="ZW81" s="104"/>
      <c r="ZX81" s="104"/>
      <c r="ZY81" s="104"/>
      <c r="ZZ81" s="104"/>
      <c r="AAA81" s="104"/>
      <c r="AAB81" s="104"/>
      <c r="AAC81" s="104"/>
      <c r="AAD81" s="104"/>
      <c r="AAE81" s="104"/>
      <c r="AAF81" s="104"/>
      <c r="AAG81" s="104"/>
      <c r="AAH81" s="104"/>
      <c r="AAI81" s="104"/>
      <c r="AAJ81" s="104"/>
      <c r="AAK81" s="104"/>
      <c r="AAL81" s="104"/>
      <c r="AAM81" s="104"/>
      <c r="AAN81" s="104"/>
      <c r="AAO81" s="104"/>
      <c r="AAP81" s="104"/>
      <c r="AAQ81" s="104"/>
      <c r="AAR81" s="104"/>
      <c r="AAS81" s="104"/>
      <c r="AAT81" s="104"/>
      <c r="AAU81" s="104"/>
      <c r="AAV81" s="104"/>
      <c r="AAW81" s="104"/>
      <c r="AAX81" s="104"/>
      <c r="AAY81" s="104"/>
      <c r="AAZ81" s="104"/>
      <c r="ABA81" s="104"/>
      <c r="ABB81" s="104"/>
      <c r="ABC81" s="104"/>
      <c r="ABD81" s="104"/>
      <c r="ABE81" s="104"/>
      <c r="ABF81" s="104"/>
      <c r="ABG81" s="104"/>
      <c r="ABH81" s="104"/>
      <c r="ABI81" s="104"/>
      <c r="ABJ81" s="104"/>
      <c r="ABK81" s="104"/>
      <c r="ABL81" s="104"/>
      <c r="ABM81" s="104"/>
      <c r="ABN81" s="104"/>
      <c r="ABO81" s="104"/>
      <c r="ABP81" s="104"/>
      <c r="ABQ81" s="104"/>
      <c r="ABR81" s="104"/>
    </row>
    <row r="82" spans="1:746" ht="14.5" customHeight="1" x14ac:dyDescent="0.55000000000000004">
      <c r="A82" s="20" t="s">
        <v>103</v>
      </c>
      <c r="B82" s="22" t="s">
        <v>64</v>
      </c>
      <c r="C82" s="22" t="s">
        <v>68</v>
      </c>
      <c r="D82" s="22" t="s">
        <v>23</v>
      </c>
      <c r="E82" s="23">
        <v>87402</v>
      </c>
      <c r="F82" s="23">
        <v>5141</v>
      </c>
      <c r="G82" s="24">
        <v>5141</v>
      </c>
      <c r="H82" s="24">
        <v>5141</v>
      </c>
      <c r="I82" s="22">
        <v>5141</v>
      </c>
      <c r="J82" s="22">
        <v>5141</v>
      </c>
      <c r="K82" s="30">
        <v>0</v>
      </c>
      <c r="L82" s="30">
        <v>0</v>
      </c>
      <c r="M82" s="30">
        <v>0</v>
      </c>
      <c r="N82" s="50">
        <f t="shared" si="11"/>
        <v>0</v>
      </c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  <c r="IV82" s="57"/>
      <c r="IW82" s="57"/>
      <c r="IX82" s="57"/>
      <c r="IY82" s="57"/>
      <c r="IZ82" s="57"/>
      <c r="JA82" s="57"/>
      <c r="JB82" s="57"/>
      <c r="JC82" s="57"/>
      <c r="JD82" s="57"/>
      <c r="JE82" s="57"/>
      <c r="JF82" s="57"/>
      <c r="JG82" s="57"/>
      <c r="JH82" s="57"/>
      <c r="JI82" s="57"/>
      <c r="JJ82" s="57"/>
      <c r="JK82" s="57"/>
      <c r="JL82" s="57"/>
      <c r="JM82" s="57"/>
      <c r="JN82" s="57"/>
      <c r="JO82" s="57"/>
      <c r="JP82" s="57"/>
      <c r="JQ82" s="57"/>
      <c r="JR82" s="57"/>
      <c r="JS82" s="57"/>
      <c r="JT82" s="57"/>
      <c r="JU82" s="57"/>
      <c r="JV82" s="57"/>
      <c r="JW82" s="57"/>
      <c r="JX82" s="57"/>
      <c r="JY82" s="57"/>
      <c r="JZ82" s="57"/>
      <c r="KA82" s="57"/>
      <c r="KB82" s="57"/>
      <c r="KC82" s="57"/>
      <c r="KD82" s="57"/>
      <c r="KE82" s="57"/>
      <c r="KF82" s="57"/>
      <c r="KG82" s="57"/>
      <c r="KH82" s="57"/>
      <c r="KI82" s="57"/>
      <c r="KJ82" s="57"/>
      <c r="KK82" s="57"/>
      <c r="KL82" s="57"/>
      <c r="KM82" s="57"/>
      <c r="KN82" s="57"/>
      <c r="KO82" s="57"/>
      <c r="KP82" s="57"/>
      <c r="KQ82" s="57"/>
      <c r="KR82" s="57"/>
      <c r="KS82" s="57"/>
      <c r="KT82" s="57"/>
      <c r="KU82" s="57"/>
      <c r="KV82" s="57"/>
      <c r="KW82" s="57"/>
      <c r="KX82" s="57"/>
      <c r="KY82" s="57"/>
      <c r="KZ82" s="57"/>
      <c r="LA82" s="57"/>
      <c r="LB82" s="57"/>
      <c r="LC82" s="57"/>
      <c r="LD82" s="57"/>
      <c r="LE82" s="57"/>
      <c r="LF82" s="57"/>
      <c r="LG82" s="57"/>
      <c r="LH82" s="57"/>
      <c r="LI82" s="57"/>
      <c r="LJ82" s="57"/>
      <c r="LK82" s="57"/>
      <c r="LL82" s="57"/>
      <c r="LM82" s="57"/>
      <c r="LN82" s="57"/>
      <c r="LO82" s="57"/>
      <c r="LP82" s="57"/>
      <c r="LQ82" s="57"/>
      <c r="LR82" s="57"/>
      <c r="LS82" s="57"/>
      <c r="LT82" s="57"/>
      <c r="LU82" s="57"/>
      <c r="LV82" s="57"/>
      <c r="LW82" s="57"/>
      <c r="LX82" s="57"/>
      <c r="LY82" s="57"/>
      <c r="LZ82" s="57"/>
      <c r="MA82" s="57"/>
      <c r="MB82" s="57"/>
      <c r="MC82" s="57"/>
      <c r="MD82" s="57"/>
      <c r="ME82" s="57"/>
      <c r="MF82" s="57"/>
      <c r="MG82" s="57"/>
      <c r="MH82" s="57"/>
      <c r="MI82" s="57"/>
      <c r="MJ82" s="57"/>
      <c r="MK82" s="57"/>
      <c r="ML82" s="57"/>
      <c r="MM82" s="57"/>
      <c r="MN82" s="57"/>
      <c r="MO82" s="57"/>
      <c r="MP82" s="57"/>
      <c r="MQ82" s="57"/>
      <c r="MR82" s="57"/>
      <c r="MS82" s="57"/>
      <c r="MT82" s="57"/>
      <c r="MU82" s="57"/>
      <c r="MV82" s="57"/>
      <c r="MW82" s="57"/>
      <c r="MX82" s="57"/>
      <c r="MY82" s="57"/>
      <c r="MZ82" s="57"/>
      <c r="NA82" s="57"/>
      <c r="NB82" s="57"/>
      <c r="NC82" s="57"/>
      <c r="ND82" s="57"/>
      <c r="NE82" s="57"/>
      <c r="NF82" s="57"/>
      <c r="NG82" s="57"/>
      <c r="NH82" s="57"/>
      <c r="NI82" s="57"/>
      <c r="NJ82" s="57"/>
      <c r="NK82" s="57"/>
      <c r="NL82" s="57"/>
      <c r="NM82" s="57"/>
      <c r="NN82" s="57"/>
      <c r="NO82" s="57"/>
      <c r="NP82" s="57"/>
      <c r="NQ82" s="57"/>
      <c r="NR82" s="57"/>
      <c r="NS82" s="57"/>
      <c r="NT82" s="57"/>
      <c r="NU82" s="57"/>
      <c r="NV82" s="57"/>
      <c r="NW82" s="57"/>
      <c r="NX82" s="57"/>
      <c r="NY82" s="57"/>
      <c r="NZ82" s="57"/>
      <c r="OA82" s="57"/>
      <c r="OB82" s="57"/>
      <c r="OC82" s="57"/>
      <c r="OD82" s="57"/>
      <c r="OE82" s="57"/>
      <c r="OF82" s="57"/>
      <c r="OG82" s="57"/>
      <c r="OH82" s="57"/>
      <c r="OI82" s="57"/>
      <c r="OJ82" s="57"/>
      <c r="OK82" s="57"/>
      <c r="OL82" s="57"/>
      <c r="OM82" s="57"/>
      <c r="ON82" s="57"/>
      <c r="OO82" s="57"/>
      <c r="OP82" s="57"/>
      <c r="OQ82" s="57"/>
      <c r="OR82" s="57"/>
      <c r="OS82" s="57"/>
      <c r="OT82" s="57"/>
      <c r="OU82" s="57"/>
      <c r="OV82" s="57"/>
      <c r="OW82" s="57"/>
      <c r="OX82" s="57"/>
      <c r="OY82" s="57"/>
      <c r="OZ82" s="57"/>
      <c r="PA82" s="57"/>
      <c r="PB82" s="57"/>
      <c r="PC82" s="57"/>
      <c r="PD82" s="57"/>
      <c r="PE82" s="57"/>
      <c r="PF82" s="57"/>
      <c r="PG82" s="57"/>
      <c r="PH82" s="57"/>
      <c r="PI82" s="57"/>
      <c r="PJ82" s="57"/>
      <c r="PK82" s="57"/>
      <c r="PL82" s="57"/>
      <c r="PM82" s="57"/>
      <c r="PN82" s="57"/>
      <c r="PO82" s="57"/>
      <c r="PP82" s="57"/>
      <c r="PQ82" s="57"/>
      <c r="PR82" s="57"/>
      <c r="PS82" s="57"/>
      <c r="PT82" s="57"/>
      <c r="PU82" s="57"/>
      <c r="PV82" s="57"/>
      <c r="PW82" s="57"/>
      <c r="PX82" s="57"/>
      <c r="PY82" s="57"/>
      <c r="PZ82" s="57"/>
      <c r="QA82" s="57"/>
      <c r="QB82" s="57"/>
      <c r="QC82" s="57"/>
      <c r="QD82" s="57"/>
      <c r="QE82" s="57"/>
      <c r="QF82" s="57"/>
      <c r="QG82" s="57"/>
      <c r="QH82" s="57"/>
      <c r="QI82" s="57"/>
      <c r="QJ82" s="57"/>
      <c r="QK82" s="57"/>
      <c r="QL82" s="57"/>
      <c r="QM82" s="57"/>
      <c r="QN82" s="57"/>
      <c r="QO82" s="57"/>
      <c r="QP82" s="57"/>
      <c r="QQ82" s="57"/>
      <c r="QR82" s="57"/>
      <c r="QS82" s="57"/>
      <c r="QT82" s="57"/>
      <c r="QU82" s="57"/>
      <c r="QV82" s="57"/>
      <c r="QW82" s="57"/>
      <c r="QX82" s="57"/>
      <c r="QY82" s="57"/>
      <c r="QZ82" s="57"/>
      <c r="RA82" s="57"/>
      <c r="RB82" s="57"/>
      <c r="RC82" s="57"/>
      <c r="RD82" s="57"/>
      <c r="RE82" s="57"/>
      <c r="RF82" s="57"/>
      <c r="RG82" s="57"/>
      <c r="RH82" s="57"/>
      <c r="RI82" s="57"/>
      <c r="RJ82" s="57"/>
      <c r="RK82" s="57"/>
      <c r="RL82" s="57"/>
      <c r="RM82" s="57"/>
      <c r="RN82" s="57"/>
      <c r="RO82" s="57"/>
      <c r="RP82" s="57"/>
      <c r="RQ82" s="57"/>
      <c r="RR82" s="57"/>
      <c r="RS82" s="57"/>
      <c r="RT82" s="57"/>
      <c r="RU82" s="57"/>
      <c r="RV82" s="57"/>
      <c r="RW82" s="57"/>
      <c r="RX82" s="57"/>
      <c r="RY82" s="57"/>
      <c r="RZ82" s="57"/>
      <c r="SA82" s="57"/>
      <c r="SB82" s="57"/>
      <c r="SC82" s="57"/>
      <c r="SD82" s="57"/>
      <c r="SE82" s="57"/>
      <c r="SF82" s="57"/>
      <c r="SG82" s="57"/>
      <c r="SH82" s="57"/>
      <c r="SI82" s="57"/>
      <c r="SJ82" s="57"/>
      <c r="SK82" s="57"/>
      <c r="SL82" s="57"/>
      <c r="SM82" s="57"/>
      <c r="SN82" s="57"/>
      <c r="SO82" s="57"/>
      <c r="SP82" s="57"/>
      <c r="SQ82" s="57"/>
      <c r="SR82" s="57"/>
      <c r="SS82" s="57"/>
      <c r="ST82" s="57"/>
      <c r="SU82" s="57"/>
      <c r="SV82" s="57"/>
      <c r="SW82" s="57"/>
      <c r="SX82" s="57"/>
      <c r="SY82" s="57"/>
      <c r="SZ82" s="57"/>
      <c r="TA82" s="57"/>
      <c r="TB82" s="57"/>
      <c r="TC82" s="57"/>
      <c r="TD82" s="57"/>
      <c r="TE82" s="57"/>
      <c r="TF82" s="57"/>
      <c r="TG82" s="57"/>
      <c r="TH82" s="57"/>
      <c r="TI82" s="57"/>
      <c r="TJ82" s="57"/>
      <c r="TK82" s="57"/>
      <c r="TL82" s="57"/>
      <c r="TM82" s="57"/>
      <c r="TN82" s="57"/>
      <c r="TO82" s="57"/>
      <c r="TP82" s="57"/>
      <c r="TQ82" s="57"/>
      <c r="TR82" s="57"/>
      <c r="TS82" s="57"/>
      <c r="TT82" s="57"/>
      <c r="TU82" s="57"/>
      <c r="TV82" s="57"/>
      <c r="TW82" s="57"/>
      <c r="TX82" s="57"/>
      <c r="TY82" s="57"/>
      <c r="TZ82" s="57"/>
      <c r="UA82" s="57"/>
      <c r="UB82" s="57"/>
      <c r="UC82" s="57"/>
      <c r="UD82" s="57"/>
      <c r="UE82" s="57"/>
      <c r="UF82" s="57"/>
      <c r="UG82" s="57"/>
      <c r="UH82" s="57"/>
      <c r="UI82" s="57"/>
      <c r="UJ82" s="57"/>
      <c r="UK82" s="57"/>
      <c r="UL82" s="57"/>
      <c r="UM82" s="57"/>
      <c r="UN82" s="57"/>
      <c r="UO82" s="57"/>
      <c r="UP82" s="57"/>
      <c r="UQ82" s="57"/>
      <c r="UR82" s="57"/>
      <c r="US82" s="57"/>
      <c r="UT82" s="57"/>
      <c r="UU82" s="57"/>
      <c r="UV82" s="57"/>
      <c r="UW82" s="57"/>
      <c r="UX82" s="57"/>
      <c r="UY82" s="57"/>
      <c r="UZ82" s="57"/>
      <c r="VA82" s="57"/>
      <c r="VB82" s="57"/>
      <c r="VC82" s="57"/>
      <c r="VD82" s="57"/>
      <c r="VE82" s="57"/>
      <c r="VF82" s="57"/>
      <c r="VG82" s="57"/>
      <c r="VH82" s="57"/>
      <c r="VI82" s="57"/>
      <c r="VJ82" s="57"/>
      <c r="VK82" s="57"/>
      <c r="VL82" s="57"/>
      <c r="VM82" s="57"/>
      <c r="VN82" s="57"/>
      <c r="VO82" s="57"/>
      <c r="VP82" s="57"/>
      <c r="VQ82" s="57"/>
      <c r="VR82" s="57"/>
      <c r="VS82" s="57"/>
      <c r="VT82" s="57"/>
      <c r="VU82" s="57"/>
      <c r="VV82" s="57"/>
      <c r="VW82" s="57"/>
      <c r="VX82" s="57"/>
      <c r="VY82" s="57"/>
      <c r="VZ82" s="57"/>
      <c r="WA82" s="57"/>
      <c r="WB82" s="57"/>
      <c r="WC82" s="57"/>
      <c r="WD82" s="57"/>
      <c r="WE82" s="57"/>
      <c r="WF82" s="57"/>
      <c r="WG82" s="57"/>
      <c r="WH82" s="57"/>
      <c r="WI82" s="57"/>
      <c r="WJ82" s="57"/>
      <c r="WK82" s="57"/>
      <c r="WL82" s="57"/>
      <c r="WM82" s="57"/>
      <c r="WN82" s="57"/>
      <c r="WO82" s="57"/>
      <c r="WP82" s="57"/>
      <c r="WQ82" s="57"/>
      <c r="WR82" s="57"/>
      <c r="WS82" s="57"/>
      <c r="WT82" s="57"/>
      <c r="WU82" s="57"/>
      <c r="WV82" s="57"/>
      <c r="WW82" s="57"/>
      <c r="WX82" s="57"/>
      <c r="WY82" s="57"/>
      <c r="WZ82" s="57"/>
      <c r="XA82" s="57"/>
      <c r="XB82" s="57"/>
      <c r="XC82" s="57"/>
      <c r="XD82" s="57"/>
      <c r="XE82" s="57"/>
      <c r="XF82" s="57"/>
      <c r="XG82" s="57"/>
      <c r="XH82" s="57"/>
      <c r="XI82" s="57"/>
      <c r="XJ82" s="57"/>
      <c r="XK82" s="57"/>
      <c r="XL82" s="57"/>
      <c r="XM82" s="57"/>
      <c r="XN82" s="57"/>
      <c r="XO82" s="57"/>
      <c r="XP82" s="57"/>
      <c r="XQ82" s="57"/>
      <c r="XR82" s="57"/>
      <c r="XS82" s="57"/>
      <c r="XT82" s="57"/>
      <c r="XU82" s="57"/>
      <c r="XV82" s="57"/>
      <c r="XW82" s="57"/>
      <c r="XX82" s="57"/>
      <c r="XY82" s="57"/>
      <c r="XZ82" s="57"/>
      <c r="YA82" s="57"/>
      <c r="YB82" s="57"/>
      <c r="YC82" s="57"/>
      <c r="YD82" s="57"/>
      <c r="YE82" s="57"/>
      <c r="YF82" s="57"/>
      <c r="YG82" s="57"/>
      <c r="YH82" s="57"/>
      <c r="YI82" s="57"/>
      <c r="YJ82" s="57"/>
      <c r="YK82" s="57"/>
      <c r="YL82" s="57"/>
      <c r="YM82" s="57"/>
      <c r="YN82" s="57"/>
      <c r="YO82" s="57"/>
      <c r="YP82" s="57"/>
      <c r="YQ82" s="57"/>
      <c r="YR82" s="57"/>
      <c r="YS82" s="57"/>
      <c r="YT82" s="57"/>
      <c r="YU82" s="57"/>
      <c r="YV82" s="57"/>
      <c r="YW82" s="57"/>
      <c r="YX82" s="57"/>
      <c r="YY82" s="57"/>
      <c r="YZ82" s="57"/>
      <c r="ZA82" s="57"/>
      <c r="ZB82" s="57"/>
      <c r="ZC82" s="57"/>
      <c r="ZD82" s="57"/>
      <c r="ZE82" s="57"/>
      <c r="ZF82" s="57"/>
      <c r="ZG82" s="57"/>
      <c r="ZH82" s="57"/>
      <c r="ZI82" s="57"/>
      <c r="ZJ82" s="57"/>
      <c r="ZK82" s="57"/>
      <c r="ZL82" s="57"/>
      <c r="ZM82" s="57"/>
      <c r="ZN82" s="57"/>
      <c r="ZO82" s="57"/>
      <c r="ZP82" s="57"/>
      <c r="ZQ82" s="57"/>
      <c r="ZR82" s="57"/>
      <c r="ZS82" s="57"/>
      <c r="ZT82" s="57"/>
      <c r="ZU82" s="57"/>
      <c r="ZV82" s="57"/>
      <c r="ZW82" s="57"/>
      <c r="ZX82" s="57"/>
      <c r="ZY82" s="57"/>
      <c r="ZZ82" s="57"/>
      <c r="AAA82" s="57"/>
      <c r="AAB82" s="57"/>
      <c r="AAC82" s="57"/>
      <c r="AAD82" s="57"/>
      <c r="AAE82" s="57"/>
      <c r="AAF82" s="57"/>
      <c r="AAG82" s="57"/>
      <c r="AAH82" s="57"/>
      <c r="AAI82" s="57"/>
      <c r="AAJ82" s="57"/>
      <c r="AAK82" s="57"/>
      <c r="AAL82" s="57"/>
      <c r="AAM82" s="57"/>
      <c r="AAN82" s="57"/>
      <c r="AAO82" s="57"/>
      <c r="AAP82" s="57"/>
      <c r="AAQ82" s="57"/>
      <c r="AAR82" s="57"/>
      <c r="AAS82" s="57"/>
      <c r="AAT82" s="57"/>
      <c r="AAU82" s="57"/>
      <c r="AAV82" s="57"/>
      <c r="AAW82" s="57"/>
      <c r="AAX82" s="57"/>
      <c r="AAY82" s="57"/>
      <c r="AAZ82" s="57"/>
      <c r="ABA82" s="57"/>
      <c r="ABB82" s="57"/>
      <c r="ABC82" s="57"/>
      <c r="ABD82" s="57"/>
      <c r="ABE82" s="57"/>
      <c r="ABF82" s="57"/>
      <c r="ABG82" s="57"/>
      <c r="ABH82" s="57"/>
      <c r="ABI82" s="57"/>
      <c r="ABJ82" s="57"/>
      <c r="ABK82" s="57"/>
      <c r="ABL82" s="57"/>
      <c r="ABM82" s="57"/>
      <c r="ABN82" s="57"/>
      <c r="ABO82" s="57"/>
      <c r="ABP82" s="57"/>
      <c r="ABQ82" s="57"/>
      <c r="ABR82" s="57"/>
    </row>
    <row r="83" spans="1:746" ht="14.5" customHeight="1" thickBot="1" x14ac:dyDescent="0.6">
      <c r="A83" s="35" t="s">
        <v>13</v>
      </c>
      <c r="B83" s="35" t="s">
        <v>13</v>
      </c>
      <c r="C83" s="36" t="s">
        <v>13</v>
      </c>
      <c r="D83" s="36" t="s">
        <v>13</v>
      </c>
      <c r="E83" s="36" t="s">
        <v>13</v>
      </c>
      <c r="F83" s="37" t="s">
        <v>13</v>
      </c>
      <c r="G83" s="56"/>
      <c r="H83" s="56"/>
      <c r="I83" s="56"/>
      <c r="J83" s="56"/>
      <c r="K83" s="18"/>
      <c r="L83" s="18"/>
      <c r="M83" s="18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  <c r="IW83" s="57"/>
      <c r="IX83" s="57"/>
      <c r="IY83" s="57"/>
      <c r="IZ83" s="57"/>
      <c r="JA83" s="57"/>
      <c r="JB83" s="57"/>
      <c r="JC83" s="57"/>
      <c r="JD83" s="57"/>
      <c r="JE83" s="57"/>
      <c r="JF83" s="57"/>
      <c r="JG83" s="57"/>
      <c r="JH83" s="57"/>
      <c r="JI83" s="57"/>
      <c r="JJ83" s="57"/>
      <c r="JK83" s="57"/>
      <c r="JL83" s="57"/>
      <c r="JM83" s="57"/>
      <c r="JN83" s="57"/>
      <c r="JO83" s="57"/>
      <c r="JP83" s="57"/>
      <c r="JQ83" s="57"/>
      <c r="JR83" s="57"/>
      <c r="JS83" s="57"/>
      <c r="JT83" s="57"/>
      <c r="JU83" s="57"/>
      <c r="JV83" s="57"/>
      <c r="JW83" s="57"/>
      <c r="JX83" s="57"/>
      <c r="JY83" s="57"/>
      <c r="JZ83" s="57"/>
      <c r="KA83" s="57"/>
      <c r="KB83" s="57"/>
      <c r="KC83" s="57"/>
      <c r="KD83" s="57"/>
      <c r="KE83" s="57"/>
      <c r="KF83" s="57"/>
      <c r="KG83" s="57"/>
      <c r="KH83" s="57"/>
      <c r="KI83" s="57"/>
      <c r="KJ83" s="57"/>
      <c r="KK83" s="57"/>
      <c r="KL83" s="57"/>
      <c r="KM83" s="57"/>
      <c r="KN83" s="57"/>
      <c r="KO83" s="57"/>
      <c r="KP83" s="57"/>
      <c r="KQ83" s="57"/>
      <c r="KR83" s="57"/>
      <c r="KS83" s="57"/>
      <c r="KT83" s="57"/>
      <c r="KU83" s="57"/>
      <c r="KV83" s="57"/>
      <c r="KW83" s="57"/>
      <c r="KX83" s="57"/>
      <c r="KY83" s="57"/>
      <c r="KZ83" s="57"/>
      <c r="LA83" s="57"/>
      <c r="LB83" s="57"/>
      <c r="LC83" s="57"/>
      <c r="LD83" s="57"/>
      <c r="LE83" s="57"/>
      <c r="LF83" s="57"/>
      <c r="LG83" s="57"/>
      <c r="LH83" s="57"/>
      <c r="LI83" s="57"/>
      <c r="LJ83" s="57"/>
      <c r="LK83" s="57"/>
      <c r="LL83" s="57"/>
      <c r="LM83" s="57"/>
      <c r="LN83" s="57"/>
      <c r="LO83" s="57"/>
      <c r="LP83" s="57"/>
      <c r="LQ83" s="57"/>
      <c r="LR83" s="57"/>
      <c r="LS83" s="57"/>
      <c r="LT83" s="57"/>
      <c r="LU83" s="57"/>
      <c r="LV83" s="57"/>
      <c r="LW83" s="57"/>
      <c r="LX83" s="57"/>
      <c r="LY83" s="57"/>
      <c r="LZ83" s="57"/>
      <c r="MA83" s="57"/>
      <c r="MB83" s="57"/>
      <c r="MC83" s="57"/>
      <c r="MD83" s="57"/>
      <c r="ME83" s="57"/>
      <c r="MF83" s="57"/>
      <c r="MG83" s="57"/>
      <c r="MH83" s="57"/>
      <c r="MI83" s="57"/>
      <c r="MJ83" s="57"/>
      <c r="MK83" s="57"/>
      <c r="ML83" s="57"/>
      <c r="MM83" s="57"/>
      <c r="MN83" s="57"/>
      <c r="MO83" s="57"/>
      <c r="MP83" s="57"/>
      <c r="MQ83" s="57"/>
      <c r="MR83" s="57"/>
      <c r="MS83" s="57"/>
      <c r="MT83" s="57"/>
      <c r="MU83" s="57"/>
      <c r="MV83" s="57"/>
      <c r="MW83" s="57"/>
      <c r="MX83" s="57"/>
      <c r="MY83" s="57"/>
      <c r="MZ83" s="57"/>
      <c r="NA83" s="57"/>
      <c r="NB83" s="57"/>
      <c r="NC83" s="57"/>
      <c r="ND83" s="57"/>
      <c r="NE83" s="57"/>
      <c r="NF83" s="57"/>
      <c r="NG83" s="57"/>
      <c r="NH83" s="57"/>
      <c r="NI83" s="57"/>
      <c r="NJ83" s="57"/>
      <c r="NK83" s="57"/>
      <c r="NL83" s="57"/>
      <c r="NM83" s="57"/>
      <c r="NN83" s="57"/>
      <c r="NO83" s="57"/>
      <c r="NP83" s="57"/>
      <c r="NQ83" s="57"/>
      <c r="NR83" s="57"/>
      <c r="NS83" s="57"/>
      <c r="NT83" s="57"/>
      <c r="NU83" s="57"/>
      <c r="NV83" s="57"/>
      <c r="NW83" s="57"/>
      <c r="NX83" s="57"/>
      <c r="NY83" s="57"/>
      <c r="NZ83" s="57"/>
      <c r="OA83" s="57"/>
      <c r="OB83" s="57"/>
      <c r="OC83" s="57"/>
      <c r="OD83" s="57"/>
      <c r="OE83" s="57"/>
      <c r="OF83" s="57"/>
      <c r="OG83" s="57"/>
      <c r="OH83" s="57"/>
      <c r="OI83" s="57"/>
      <c r="OJ83" s="57"/>
      <c r="OK83" s="57"/>
      <c r="OL83" s="57"/>
      <c r="OM83" s="57"/>
      <c r="ON83" s="57"/>
      <c r="OO83" s="57"/>
      <c r="OP83" s="57"/>
      <c r="OQ83" s="57"/>
      <c r="OR83" s="57"/>
      <c r="OS83" s="57"/>
      <c r="OT83" s="57"/>
      <c r="OU83" s="57"/>
      <c r="OV83" s="57"/>
      <c r="OW83" s="57"/>
      <c r="OX83" s="57"/>
      <c r="OY83" s="57"/>
      <c r="OZ83" s="57"/>
      <c r="PA83" s="57"/>
      <c r="PB83" s="57"/>
      <c r="PC83" s="57"/>
      <c r="PD83" s="57"/>
      <c r="PE83" s="57"/>
      <c r="PF83" s="57"/>
      <c r="PG83" s="57"/>
      <c r="PH83" s="57"/>
      <c r="PI83" s="57"/>
      <c r="PJ83" s="57"/>
      <c r="PK83" s="57"/>
      <c r="PL83" s="57"/>
      <c r="PM83" s="57"/>
      <c r="PN83" s="57"/>
      <c r="PO83" s="57"/>
      <c r="PP83" s="57"/>
      <c r="PQ83" s="57"/>
      <c r="PR83" s="57"/>
      <c r="PS83" s="57"/>
      <c r="PT83" s="57"/>
      <c r="PU83" s="57"/>
      <c r="PV83" s="57"/>
      <c r="PW83" s="57"/>
      <c r="PX83" s="57"/>
      <c r="PY83" s="57"/>
      <c r="PZ83" s="57"/>
      <c r="QA83" s="57"/>
      <c r="QB83" s="57"/>
      <c r="QC83" s="57"/>
      <c r="QD83" s="57"/>
      <c r="QE83" s="57"/>
      <c r="QF83" s="57"/>
      <c r="QG83" s="57"/>
      <c r="QH83" s="57"/>
      <c r="QI83" s="57"/>
      <c r="QJ83" s="57"/>
      <c r="QK83" s="57"/>
      <c r="QL83" s="57"/>
      <c r="QM83" s="57"/>
      <c r="QN83" s="57"/>
      <c r="QO83" s="57"/>
      <c r="QP83" s="57"/>
      <c r="QQ83" s="57"/>
      <c r="QR83" s="57"/>
      <c r="QS83" s="57"/>
      <c r="QT83" s="57"/>
      <c r="QU83" s="57"/>
      <c r="QV83" s="57"/>
      <c r="QW83" s="57"/>
      <c r="QX83" s="57"/>
      <c r="QY83" s="57"/>
      <c r="QZ83" s="57"/>
      <c r="RA83" s="57"/>
      <c r="RB83" s="57"/>
      <c r="RC83" s="57"/>
      <c r="RD83" s="57"/>
      <c r="RE83" s="57"/>
      <c r="RF83" s="57"/>
      <c r="RG83" s="57"/>
      <c r="RH83" s="57"/>
      <c r="RI83" s="57"/>
      <c r="RJ83" s="57"/>
      <c r="RK83" s="57"/>
      <c r="RL83" s="57"/>
      <c r="RM83" s="57"/>
      <c r="RN83" s="57"/>
      <c r="RO83" s="57"/>
      <c r="RP83" s="57"/>
      <c r="RQ83" s="57"/>
      <c r="RR83" s="57"/>
      <c r="RS83" s="57"/>
      <c r="RT83" s="57"/>
      <c r="RU83" s="57"/>
      <c r="RV83" s="57"/>
      <c r="RW83" s="57"/>
      <c r="RX83" s="57"/>
      <c r="RY83" s="57"/>
      <c r="RZ83" s="57"/>
      <c r="SA83" s="57"/>
      <c r="SB83" s="57"/>
      <c r="SC83" s="57"/>
      <c r="SD83" s="57"/>
      <c r="SE83" s="57"/>
      <c r="SF83" s="57"/>
      <c r="SG83" s="57"/>
      <c r="SH83" s="57"/>
      <c r="SI83" s="57"/>
      <c r="SJ83" s="57"/>
      <c r="SK83" s="57"/>
      <c r="SL83" s="57"/>
      <c r="SM83" s="57"/>
      <c r="SN83" s="57"/>
      <c r="SO83" s="57"/>
      <c r="SP83" s="57"/>
      <c r="SQ83" s="57"/>
      <c r="SR83" s="57"/>
      <c r="SS83" s="57"/>
      <c r="ST83" s="57"/>
      <c r="SU83" s="57"/>
      <c r="SV83" s="57"/>
      <c r="SW83" s="57"/>
      <c r="SX83" s="57"/>
      <c r="SY83" s="57"/>
      <c r="SZ83" s="57"/>
      <c r="TA83" s="57"/>
      <c r="TB83" s="57"/>
      <c r="TC83" s="57"/>
      <c r="TD83" s="57"/>
      <c r="TE83" s="57"/>
      <c r="TF83" s="57"/>
      <c r="TG83" s="57"/>
      <c r="TH83" s="57"/>
      <c r="TI83" s="57"/>
      <c r="TJ83" s="57"/>
      <c r="TK83" s="57"/>
      <c r="TL83" s="57"/>
      <c r="TM83" s="57"/>
      <c r="TN83" s="57"/>
      <c r="TO83" s="57"/>
      <c r="TP83" s="57"/>
      <c r="TQ83" s="57"/>
      <c r="TR83" s="57"/>
      <c r="TS83" s="57"/>
      <c r="TT83" s="57"/>
      <c r="TU83" s="57"/>
      <c r="TV83" s="57"/>
      <c r="TW83" s="57"/>
      <c r="TX83" s="57"/>
      <c r="TY83" s="57"/>
      <c r="TZ83" s="57"/>
      <c r="UA83" s="57"/>
      <c r="UB83" s="57"/>
      <c r="UC83" s="57"/>
      <c r="UD83" s="57"/>
      <c r="UE83" s="57"/>
      <c r="UF83" s="57"/>
      <c r="UG83" s="57"/>
      <c r="UH83" s="57"/>
      <c r="UI83" s="57"/>
      <c r="UJ83" s="57"/>
      <c r="UK83" s="57"/>
      <c r="UL83" s="57"/>
      <c r="UM83" s="57"/>
      <c r="UN83" s="57"/>
      <c r="UO83" s="57"/>
      <c r="UP83" s="57"/>
      <c r="UQ83" s="57"/>
      <c r="UR83" s="57"/>
      <c r="US83" s="57"/>
      <c r="UT83" s="57"/>
      <c r="UU83" s="57"/>
      <c r="UV83" s="57"/>
      <c r="UW83" s="57"/>
      <c r="UX83" s="57"/>
      <c r="UY83" s="57"/>
      <c r="UZ83" s="57"/>
      <c r="VA83" s="57"/>
      <c r="VB83" s="57"/>
      <c r="VC83" s="57"/>
      <c r="VD83" s="57"/>
      <c r="VE83" s="57"/>
      <c r="VF83" s="57"/>
      <c r="VG83" s="57"/>
      <c r="VH83" s="57"/>
      <c r="VI83" s="57"/>
      <c r="VJ83" s="57"/>
      <c r="VK83" s="57"/>
      <c r="VL83" s="57"/>
      <c r="VM83" s="57"/>
      <c r="VN83" s="57"/>
      <c r="VO83" s="57"/>
      <c r="VP83" s="57"/>
      <c r="VQ83" s="57"/>
      <c r="VR83" s="57"/>
      <c r="VS83" s="57"/>
      <c r="VT83" s="57"/>
      <c r="VU83" s="57"/>
      <c r="VV83" s="57"/>
      <c r="VW83" s="57"/>
      <c r="VX83" s="57"/>
      <c r="VY83" s="57"/>
      <c r="VZ83" s="57"/>
      <c r="WA83" s="57"/>
      <c r="WB83" s="57"/>
      <c r="WC83" s="57"/>
      <c r="WD83" s="57"/>
      <c r="WE83" s="57"/>
      <c r="WF83" s="57"/>
      <c r="WG83" s="57"/>
      <c r="WH83" s="57"/>
      <c r="WI83" s="57"/>
      <c r="WJ83" s="57"/>
      <c r="WK83" s="57"/>
      <c r="WL83" s="57"/>
      <c r="WM83" s="57"/>
      <c r="WN83" s="57"/>
      <c r="WO83" s="57"/>
      <c r="WP83" s="57"/>
      <c r="WQ83" s="57"/>
      <c r="WR83" s="57"/>
      <c r="WS83" s="57"/>
      <c r="WT83" s="57"/>
      <c r="WU83" s="57"/>
      <c r="WV83" s="57"/>
      <c r="WW83" s="57"/>
      <c r="WX83" s="57"/>
      <c r="WY83" s="57"/>
      <c r="WZ83" s="57"/>
      <c r="XA83" s="57"/>
      <c r="XB83" s="57"/>
      <c r="XC83" s="57"/>
      <c r="XD83" s="57"/>
      <c r="XE83" s="57"/>
      <c r="XF83" s="57"/>
      <c r="XG83" s="57"/>
      <c r="XH83" s="57"/>
      <c r="XI83" s="57"/>
      <c r="XJ83" s="57"/>
      <c r="XK83" s="57"/>
      <c r="XL83" s="57"/>
      <c r="XM83" s="57"/>
      <c r="XN83" s="57"/>
      <c r="XO83" s="57"/>
      <c r="XP83" s="57"/>
      <c r="XQ83" s="57"/>
      <c r="XR83" s="57"/>
      <c r="XS83" s="57"/>
      <c r="XT83" s="57"/>
      <c r="XU83" s="57"/>
      <c r="XV83" s="57"/>
      <c r="XW83" s="57"/>
      <c r="XX83" s="57"/>
      <c r="XY83" s="57"/>
      <c r="XZ83" s="57"/>
      <c r="YA83" s="57"/>
      <c r="YB83" s="57"/>
      <c r="YC83" s="57"/>
      <c r="YD83" s="57"/>
      <c r="YE83" s="57"/>
      <c r="YF83" s="57"/>
      <c r="YG83" s="57"/>
      <c r="YH83" s="57"/>
      <c r="YI83" s="57"/>
      <c r="YJ83" s="57"/>
      <c r="YK83" s="57"/>
      <c r="YL83" s="57"/>
      <c r="YM83" s="57"/>
      <c r="YN83" s="57"/>
      <c r="YO83" s="57"/>
      <c r="YP83" s="57"/>
      <c r="YQ83" s="57"/>
      <c r="YR83" s="57"/>
      <c r="YS83" s="57"/>
      <c r="YT83" s="57"/>
      <c r="YU83" s="57"/>
      <c r="YV83" s="57"/>
      <c r="YW83" s="57"/>
      <c r="YX83" s="57"/>
      <c r="YY83" s="57"/>
      <c r="YZ83" s="57"/>
      <c r="ZA83" s="57"/>
      <c r="ZB83" s="57"/>
      <c r="ZC83" s="57"/>
      <c r="ZD83" s="57"/>
      <c r="ZE83" s="57"/>
      <c r="ZF83" s="57"/>
      <c r="ZG83" s="57"/>
      <c r="ZH83" s="57"/>
      <c r="ZI83" s="57"/>
      <c r="ZJ83" s="57"/>
      <c r="ZK83" s="57"/>
      <c r="ZL83" s="57"/>
      <c r="ZM83" s="57"/>
      <c r="ZN83" s="57"/>
      <c r="ZO83" s="57"/>
      <c r="ZP83" s="57"/>
      <c r="ZQ83" s="57"/>
      <c r="ZR83" s="57"/>
      <c r="ZS83" s="57"/>
      <c r="ZT83" s="57"/>
      <c r="ZU83" s="57"/>
      <c r="ZV83" s="57"/>
      <c r="ZW83" s="57"/>
      <c r="ZX83" s="57"/>
      <c r="ZY83" s="57"/>
      <c r="ZZ83" s="57"/>
      <c r="AAA83" s="57"/>
      <c r="AAB83" s="57"/>
      <c r="AAC83" s="57"/>
      <c r="AAD83" s="57"/>
      <c r="AAE83" s="57"/>
      <c r="AAF83" s="57"/>
      <c r="AAG83" s="57"/>
      <c r="AAH83" s="57"/>
      <c r="AAI83" s="57"/>
      <c r="AAJ83" s="57"/>
      <c r="AAK83" s="57"/>
      <c r="AAL83" s="57"/>
      <c r="AAM83" s="57"/>
      <c r="AAN83" s="57"/>
      <c r="AAO83" s="57"/>
      <c r="AAP83" s="57"/>
      <c r="AAQ83" s="57"/>
      <c r="AAR83" s="57"/>
      <c r="AAS83" s="57"/>
      <c r="AAT83" s="57"/>
      <c r="AAU83" s="57"/>
      <c r="AAV83" s="57"/>
      <c r="AAW83" s="57"/>
      <c r="AAX83" s="57"/>
      <c r="AAY83" s="57"/>
      <c r="AAZ83" s="57"/>
      <c r="ABA83" s="57"/>
      <c r="ABB83" s="57"/>
      <c r="ABC83" s="57"/>
      <c r="ABD83" s="57"/>
      <c r="ABE83" s="57"/>
      <c r="ABF83" s="57"/>
      <c r="ABG83" s="57"/>
      <c r="ABH83" s="57"/>
      <c r="ABI83" s="57"/>
      <c r="ABJ83" s="57"/>
      <c r="ABK83" s="57"/>
      <c r="ABL83" s="57"/>
      <c r="ABM83" s="57"/>
      <c r="ABN83" s="57"/>
      <c r="ABO83" s="57"/>
      <c r="ABP83" s="57"/>
      <c r="ABQ83" s="57"/>
      <c r="ABR83" s="57"/>
    </row>
    <row r="84" spans="1:746" ht="15" customHeight="1" thickBot="1" x14ac:dyDescent="0.6">
      <c r="A84" s="12" t="s">
        <v>104</v>
      </c>
      <c r="B84" s="47"/>
      <c r="C84" s="13"/>
      <c r="D84" s="14"/>
      <c r="E84" s="15">
        <f t="shared" ref="E84:I84" si="12">SUM(E86:E90)</f>
        <v>16811</v>
      </c>
      <c r="F84" s="15">
        <f t="shared" si="12"/>
        <v>3367</v>
      </c>
      <c r="G84" s="15">
        <f t="shared" si="12"/>
        <v>2519</v>
      </c>
      <c r="H84" s="15">
        <f t="shared" si="12"/>
        <v>1800</v>
      </c>
      <c r="I84" s="15">
        <f t="shared" si="12"/>
        <v>2300</v>
      </c>
      <c r="J84" s="15">
        <f>SUM(J86:J90)</f>
        <v>3328</v>
      </c>
      <c r="K84" s="15">
        <f>SUM(K86:K90)</f>
        <v>51</v>
      </c>
      <c r="L84" s="15">
        <f>SUM(L86:L90)</f>
        <v>0</v>
      </c>
      <c r="M84" s="15">
        <f>SUM(M86:M90)</f>
        <v>212</v>
      </c>
      <c r="N84" s="15">
        <f>SUM(K84:M84)</f>
        <v>263</v>
      </c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  <c r="IW84" s="57"/>
      <c r="IX84" s="57"/>
      <c r="IY84" s="57"/>
      <c r="IZ84" s="57"/>
      <c r="JA84" s="57"/>
      <c r="JB84" s="57"/>
      <c r="JC84" s="57"/>
      <c r="JD84" s="57"/>
      <c r="JE84" s="57"/>
      <c r="JF84" s="57"/>
      <c r="JG84" s="57"/>
      <c r="JH84" s="57"/>
      <c r="JI84" s="57"/>
      <c r="JJ84" s="57"/>
      <c r="JK84" s="57"/>
      <c r="JL84" s="57"/>
      <c r="JM84" s="57"/>
      <c r="JN84" s="57"/>
      <c r="JO84" s="57"/>
      <c r="JP84" s="57"/>
      <c r="JQ84" s="57"/>
      <c r="JR84" s="57"/>
      <c r="JS84" s="57"/>
      <c r="JT84" s="57"/>
      <c r="JU84" s="57"/>
      <c r="JV84" s="57"/>
      <c r="JW84" s="57"/>
      <c r="JX84" s="57"/>
      <c r="JY84" s="57"/>
      <c r="JZ84" s="57"/>
      <c r="KA84" s="57"/>
      <c r="KB84" s="57"/>
      <c r="KC84" s="57"/>
      <c r="KD84" s="57"/>
      <c r="KE84" s="57"/>
      <c r="KF84" s="57"/>
      <c r="KG84" s="57"/>
      <c r="KH84" s="57"/>
      <c r="KI84" s="57"/>
      <c r="KJ84" s="57"/>
      <c r="KK84" s="57"/>
      <c r="KL84" s="57"/>
      <c r="KM84" s="57"/>
      <c r="KN84" s="57"/>
      <c r="KO84" s="57"/>
      <c r="KP84" s="57"/>
      <c r="KQ84" s="57"/>
      <c r="KR84" s="57"/>
      <c r="KS84" s="57"/>
      <c r="KT84" s="57"/>
      <c r="KU84" s="57"/>
      <c r="KV84" s="57"/>
      <c r="KW84" s="57"/>
      <c r="KX84" s="57"/>
      <c r="KY84" s="57"/>
      <c r="KZ84" s="57"/>
      <c r="LA84" s="57"/>
      <c r="LB84" s="57"/>
      <c r="LC84" s="57"/>
      <c r="LD84" s="57"/>
      <c r="LE84" s="57"/>
      <c r="LF84" s="57"/>
      <c r="LG84" s="57"/>
      <c r="LH84" s="57"/>
      <c r="LI84" s="57"/>
      <c r="LJ84" s="57"/>
      <c r="LK84" s="57"/>
      <c r="LL84" s="57"/>
      <c r="LM84" s="57"/>
      <c r="LN84" s="57"/>
      <c r="LO84" s="57"/>
      <c r="LP84" s="57"/>
      <c r="LQ84" s="57"/>
      <c r="LR84" s="57"/>
      <c r="LS84" s="57"/>
      <c r="LT84" s="57"/>
      <c r="LU84" s="57"/>
      <c r="LV84" s="57"/>
      <c r="LW84" s="57"/>
      <c r="LX84" s="57"/>
      <c r="LY84" s="57"/>
      <c r="LZ84" s="57"/>
      <c r="MA84" s="57"/>
      <c r="MB84" s="57"/>
      <c r="MC84" s="57"/>
      <c r="MD84" s="57"/>
      <c r="ME84" s="57"/>
      <c r="MF84" s="57"/>
      <c r="MG84" s="57"/>
      <c r="MH84" s="57"/>
      <c r="MI84" s="57"/>
      <c r="MJ84" s="57"/>
      <c r="MK84" s="57"/>
      <c r="ML84" s="57"/>
      <c r="MM84" s="57"/>
      <c r="MN84" s="57"/>
      <c r="MO84" s="57"/>
      <c r="MP84" s="57"/>
      <c r="MQ84" s="57"/>
      <c r="MR84" s="57"/>
      <c r="MS84" s="57"/>
      <c r="MT84" s="57"/>
      <c r="MU84" s="57"/>
      <c r="MV84" s="57"/>
      <c r="MW84" s="57"/>
      <c r="MX84" s="57"/>
      <c r="MY84" s="57"/>
      <c r="MZ84" s="57"/>
      <c r="NA84" s="57"/>
      <c r="NB84" s="57"/>
      <c r="NC84" s="57"/>
      <c r="ND84" s="57"/>
      <c r="NE84" s="57"/>
      <c r="NF84" s="57"/>
      <c r="NG84" s="57"/>
      <c r="NH84" s="57"/>
      <c r="NI84" s="57"/>
      <c r="NJ84" s="57"/>
      <c r="NK84" s="57"/>
      <c r="NL84" s="57"/>
      <c r="NM84" s="57"/>
      <c r="NN84" s="57"/>
      <c r="NO84" s="57"/>
      <c r="NP84" s="57"/>
      <c r="NQ84" s="57"/>
      <c r="NR84" s="57"/>
      <c r="NS84" s="57"/>
      <c r="NT84" s="57"/>
      <c r="NU84" s="57"/>
      <c r="NV84" s="57"/>
      <c r="NW84" s="57"/>
      <c r="NX84" s="57"/>
      <c r="NY84" s="57"/>
      <c r="NZ84" s="57"/>
      <c r="OA84" s="57"/>
      <c r="OB84" s="57"/>
      <c r="OC84" s="57"/>
      <c r="OD84" s="57"/>
      <c r="OE84" s="57"/>
      <c r="OF84" s="57"/>
      <c r="OG84" s="57"/>
      <c r="OH84" s="57"/>
      <c r="OI84" s="57"/>
      <c r="OJ84" s="57"/>
      <c r="OK84" s="57"/>
      <c r="OL84" s="57"/>
      <c r="OM84" s="57"/>
      <c r="ON84" s="57"/>
      <c r="OO84" s="57"/>
      <c r="OP84" s="57"/>
      <c r="OQ84" s="57"/>
      <c r="OR84" s="57"/>
      <c r="OS84" s="57"/>
      <c r="OT84" s="57"/>
      <c r="OU84" s="57"/>
      <c r="OV84" s="57"/>
      <c r="OW84" s="57"/>
      <c r="OX84" s="57"/>
      <c r="OY84" s="57"/>
      <c r="OZ84" s="57"/>
      <c r="PA84" s="57"/>
      <c r="PB84" s="57"/>
      <c r="PC84" s="57"/>
      <c r="PD84" s="57"/>
      <c r="PE84" s="57"/>
      <c r="PF84" s="57"/>
      <c r="PG84" s="57"/>
      <c r="PH84" s="57"/>
      <c r="PI84" s="57"/>
      <c r="PJ84" s="57"/>
      <c r="PK84" s="57"/>
      <c r="PL84" s="57"/>
      <c r="PM84" s="57"/>
      <c r="PN84" s="57"/>
      <c r="PO84" s="57"/>
      <c r="PP84" s="57"/>
      <c r="PQ84" s="57"/>
      <c r="PR84" s="57"/>
      <c r="PS84" s="57"/>
      <c r="PT84" s="57"/>
      <c r="PU84" s="57"/>
      <c r="PV84" s="57"/>
      <c r="PW84" s="57"/>
      <c r="PX84" s="57"/>
      <c r="PY84" s="57"/>
      <c r="PZ84" s="57"/>
      <c r="QA84" s="57"/>
      <c r="QB84" s="57"/>
      <c r="QC84" s="57"/>
      <c r="QD84" s="57"/>
      <c r="QE84" s="57"/>
      <c r="QF84" s="57"/>
      <c r="QG84" s="57"/>
      <c r="QH84" s="57"/>
      <c r="QI84" s="57"/>
      <c r="QJ84" s="57"/>
      <c r="QK84" s="57"/>
      <c r="QL84" s="57"/>
      <c r="QM84" s="57"/>
      <c r="QN84" s="57"/>
      <c r="QO84" s="57"/>
      <c r="QP84" s="57"/>
      <c r="QQ84" s="57"/>
      <c r="QR84" s="57"/>
      <c r="QS84" s="57"/>
      <c r="QT84" s="57"/>
      <c r="QU84" s="57"/>
      <c r="QV84" s="57"/>
      <c r="QW84" s="57"/>
      <c r="QX84" s="57"/>
      <c r="QY84" s="57"/>
      <c r="QZ84" s="57"/>
      <c r="RA84" s="57"/>
      <c r="RB84" s="57"/>
      <c r="RC84" s="57"/>
      <c r="RD84" s="57"/>
      <c r="RE84" s="57"/>
      <c r="RF84" s="57"/>
      <c r="RG84" s="57"/>
      <c r="RH84" s="57"/>
      <c r="RI84" s="57"/>
      <c r="RJ84" s="57"/>
      <c r="RK84" s="57"/>
      <c r="RL84" s="57"/>
      <c r="RM84" s="57"/>
      <c r="RN84" s="57"/>
      <c r="RO84" s="57"/>
      <c r="RP84" s="57"/>
      <c r="RQ84" s="57"/>
      <c r="RR84" s="57"/>
      <c r="RS84" s="57"/>
      <c r="RT84" s="57"/>
      <c r="RU84" s="57"/>
      <c r="RV84" s="57"/>
      <c r="RW84" s="57"/>
      <c r="RX84" s="57"/>
      <c r="RY84" s="57"/>
      <c r="RZ84" s="57"/>
      <c r="SA84" s="57"/>
      <c r="SB84" s="57"/>
      <c r="SC84" s="57"/>
      <c r="SD84" s="57"/>
      <c r="SE84" s="57"/>
      <c r="SF84" s="57"/>
      <c r="SG84" s="57"/>
      <c r="SH84" s="57"/>
      <c r="SI84" s="57"/>
      <c r="SJ84" s="57"/>
      <c r="SK84" s="57"/>
      <c r="SL84" s="57"/>
      <c r="SM84" s="57"/>
      <c r="SN84" s="57"/>
      <c r="SO84" s="57"/>
      <c r="SP84" s="57"/>
      <c r="SQ84" s="57"/>
      <c r="SR84" s="57"/>
      <c r="SS84" s="57"/>
      <c r="ST84" s="57"/>
      <c r="SU84" s="57"/>
      <c r="SV84" s="57"/>
      <c r="SW84" s="57"/>
      <c r="SX84" s="57"/>
      <c r="SY84" s="57"/>
      <c r="SZ84" s="57"/>
      <c r="TA84" s="57"/>
      <c r="TB84" s="57"/>
      <c r="TC84" s="57"/>
      <c r="TD84" s="57"/>
      <c r="TE84" s="57"/>
      <c r="TF84" s="57"/>
      <c r="TG84" s="57"/>
      <c r="TH84" s="57"/>
      <c r="TI84" s="57"/>
      <c r="TJ84" s="57"/>
      <c r="TK84" s="57"/>
      <c r="TL84" s="57"/>
      <c r="TM84" s="57"/>
      <c r="TN84" s="57"/>
      <c r="TO84" s="57"/>
      <c r="TP84" s="57"/>
      <c r="TQ84" s="57"/>
      <c r="TR84" s="57"/>
      <c r="TS84" s="57"/>
      <c r="TT84" s="57"/>
      <c r="TU84" s="57"/>
      <c r="TV84" s="57"/>
      <c r="TW84" s="57"/>
      <c r="TX84" s="57"/>
      <c r="TY84" s="57"/>
      <c r="TZ84" s="57"/>
      <c r="UA84" s="57"/>
      <c r="UB84" s="57"/>
      <c r="UC84" s="57"/>
      <c r="UD84" s="57"/>
      <c r="UE84" s="57"/>
      <c r="UF84" s="57"/>
      <c r="UG84" s="57"/>
      <c r="UH84" s="57"/>
      <c r="UI84" s="57"/>
      <c r="UJ84" s="57"/>
      <c r="UK84" s="57"/>
      <c r="UL84" s="57"/>
      <c r="UM84" s="57"/>
      <c r="UN84" s="57"/>
      <c r="UO84" s="57"/>
      <c r="UP84" s="57"/>
      <c r="UQ84" s="57"/>
      <c r="UR84" s="57"/>
      <c r="US84" s="57"/>
      <c r="UT84" s="57"/>
      <c r="UU84" s="57"/>
      <c r="UV84" s="57"/>
      <c r="UW84" s="57"/>
      <c r="UX84" s="57"/>
      <c r="UY84" s="57"/>
      <c r="UZ84" s="57"/>
      <c r="VA84" s="57"/>
      <c r="VB84" s="57"/>
      <c r="VC84" s="57"/>
      <c r="VD84" s="57"/>
      <c r="VE84" s="57"/>
      <c r="VF84" s="57"/>
      <c r="VG84" s="57"/>
      <c r="VH84" s="57"/>
      <c r="VI84" s="57"/>
      <c r="VJ84" s="57"/>
      <c r="VK84" s="57"/>
      <c r="VL84" s="57"/>
      <c r="VM84" s="57"/>
      <c r="VN84" s="57"/>
      <c r="VO84" s="57"/>
      <c r="VP84" s="57"/>
      <c r="VQ84" s="57"/>
      <c r="VR84" s="57"/>
      <c r="VS84" s="57"/>
      <c r="VT84" s="57"/>
      <c r="VU84" s="57"/>
      <c r="VV84" s="57"/>
      <c r="VW84" s="57"/>
      <c r="VX84" s="57"/>
      <c r="VY84" s="57"/>
      <c r="VZ84" s="57"/>
      <c r="WA84" s="57"/>
      <c r="WB84" s="57"/>
      <c r="WC84" s="57"/>
      <c r="WD84" s="57"/>
      <c r="WE84" s="57"/>
      <c r="WF84" s="57"/>
      <c r="WG84" s="57"/>
      <c r="WH84" s="57"/>
      <c r="WI84" s="57"/>
      <c r="WJ84" s="57"/>
      <c r="WK84" s="57"/>
      <c r="WL84" s="57"/>
      <c r="WM84" s="57"/>
      <c r="WN84" s="57"/>
      <c r="WO84" s="57"/>
      <c r="WP84" s="57"/>
      <c r="WQ84" s="57"/>
      <c r="WR84" s="57"/>
      <c r="WS84" s="57"/>
      <c r="WT84" s="57"/>
      <c r="WU84" s="57"/>
      <c r="WV84" s="57"/>
      <c r="WW84" s="57"/>
      <c r="WX84" s="57"/>
      <c r="WY84" s="57"/>
      <c r="WZ84" s="57"/>
      <c r="XA84" s="57"/>
      <c r="XB84" s="57"/>
      <c r="XC84" s="57"/>
      <c r="XD84" s="57"/>
      <c r="XE84" s="57"/>
      <c r="XF84" s="57"/>
      <c r="XG84" s="57"/>
      <c r="XH84" s="57"/>
      <c r="XI84" s="57"/>
      <c r="XJ84" s="57"/>
      <c r="XK84" s="57"/>
      <c r="XL84" s="57"/>
      <c r="XM84" s="57"/>
      <c r="XN84" s="57"/>
      <c r="XO84" s="57"/>
      <c r="XP84" s="57"/>
      <c r="XQ84" s="57"/>
      <c r="XR84" s="57"/>
      <c r="XS84" s="57"/>
      <c r="XT84" s="57"/>
      <c r="XU84" s="57"/>
      <c r="XV84" s="57"/>
      <c r="XW84" s="57"/>
      <c r="XX84" s="57"/>
      <c r="XY84" s="57"/>
      <c r="XZ84" s="57"/>
      <c r="YA84" s="57"/>
      <c r="YB84" s="57"/>
      <c r="YC84" s="57"/>
      <c r="YD84" s="57"/>
      <c r="YE84" s="57"/>
      <c r="YF84" s="57"/>
      <c r="YG84" s="57"/>
      <c r="YH84" s="57"/>
      <c r="YI84" s="57"/>
      <c r="YJ84" s="57"/>
      <c r="YK84" s="57"/>
      <c r="YL84" s="57"/>
      <c r="YM84" s="57"/>
      <c r="YN84" s="57"/>
      <c r="YO84" s="57"/>
      <c r="YP84" s="57"/>
      <c r="YQ84" s="57"/>
      <c r="YR84" s="57"/>
      <c r="YS84" s="57"/>
      <c r="YT84" s="57"/>
      <c r="YU84" s="57"/>
      <c r="YV84" s="57"/>
      <c r="YW84" s="57"/>
      <c r="YX84" s="57"/>
      <c r="YY84" s="57"/>
      <c r="YZ84" s="57"/>
      <c r="ZA84" s="57"/>
      <c r="ZB84" s="57"/>
      <c r="ZC84" s="57"/>
      <c r="ZD84" s="57"/>
      <c r="ZE84" s="57"/>
      <c r="ZF84" s="57"/>
      <c r="ZG84" s="57"/>
      <c r="ZH84" s="57"/>
      <c r="ZI84" s="57"/>
      <c r="ZJ84" s="57"/>
      <c r="ZK84" s="57"/>
      <c r="ZL84" s="57"/>
      <c r="ZM84" s="57"/>
      <c r="ZN84" s="57"/>
      <c r="ZO84" s="57"/>
      <c r="ZP84" s="57"/>
      <c r="ZQ84" s="57"/>
      <c r="ZR84" s="57"/>
      <c r="ZS84" s="57"/>
      <c r="ZT84" s="57"/>
      <c r="ZU84" s="57"/>
      <c r="ZV84" s="57"/>
      <c r="ZW84" s="57"/>
      <c r="ZX84" s="57"/>
      <c r="ZY84" s="57"/>
      <c r="ZZ84" s="57"/>
      <c r="AAA84" s="57"/>
      <c r="AAB84" s="57"/>
      <c r="AAC84" s="57"/>
      <c r="AAD84" s="57"/>
      <c r="AAE84" s="57"/>
      <c r="AAF84" s="57"/>
      <c r="AAG84" s="57"/>
      <c r="AAH84" s="57"/>
      <c r="AAI84" s="57"/>
      <c r="AAJ84" s="57"/>
      <c r="AAK84" s="57"/>
      <c r="AAL84" s="57"/>
      <c r="AAM84" s="57"/>
      <c r="AAN84" s="57"/>
      <c r="AAO84" s="57"/>
      <c r="AAP84" s="57"/>
      <c r="AAQ84" s="57"/>
      <c r="AAR84" s="57"/>
      <c r="AAS84" s="57"/>
      <c r="AAT84" s="57"/>
      <c r="AAU84" s="57"/>
      <c r="AAV84" s="57"/>
      <c r="AAW84" s="57"/>
      <c r="AAX84" s="57"/>
      <c r="AAY84" s="57"/>
      <c r="AAZ84" s="57"/>
      <c r="ABA84" s="57"/>
      <c r="ABB84" s="57"/>
      <c r="ABC84" s="57"/>
      <c r="ABD84" s="57"/>
      <c r="ABE84" s="57"/>
      <c r="ABF84" s="57"/>
      <c r="ABG84" s="57"/>
      <c r="ABH84" s="57"/>
      <c r="ABI84" s="57"/>
      <c r="ABJ84" s="57"/>
      <c r="ABK84" s="57"/>
      <c r="ABL84" s="57"/>
      <c r="ABM84" s="57"/>
      <c r="ABN84" s="57"/>
      <c r="ABO84" s="57"/>
      <c r="ABP84" s="57"/>
      <c r="ABQ84" s="57"/>
      <c r="ABR84" s="57"/>
    </row>
    <row r="85" spans="1:746" ht="14.5" customHeight="1" x14ac:dyDescent="0.55000000000000004">
      <c r="A85" s="58" t="s">
        <v>13</v>
      </c>
      <c r="B85" s="58" t="s">
        <v>13</v>
      </c>
      <c r="C85" s="59" t="s">
        <v>13</v>
      </c>
      <c r="D85" s="59" t="s">
        <v>13</v>
      </c>
      <c r="E85" s="59" t="s">
        <v>13</v>
      </c>
      <c r="F85" s="60" t="s">
        <v>13</v>
      </c>
      <c r="G85" s="56"/>
      <c r="H85" s="56"/>
      <c r="I85" s="56"/>
      <c r="J85" s="56"/>
      <c r="K85" s="18"/>
      <c r="L85" s="18"/>
      <c r="M85" s="18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  <c r="IV85" s="57"/>
      <c r="IW85" s="57"/>
      <c r="IX85" s="57"/>
      <c r="IY85" s="57"/>
      <c r="IZ85" s="57"/>
      <c r="JA85" s="57"/>
      <c r="JB85" s="57"/>
      <c r="JC85" s="57"/>
      <c r="JD85" s="57"/>
      <c r="JE85" s="57"/>
      <c r="JF85" s="57"/>
      <c r="JG85" s="57"/>
      <c r="JH85" s="57"/>
      <c r="JI85" s="57"/>
      <c r="JJ85" s="57"/>
      <c r="JK85" s="57"/>
      <c r="JL85" s="57"/>
      <c r="JM85" s="57"/>
      <c r="JN85" s="57"/>
      <c r="JO85" s="57"/>
      <c r="JP85" s="57"/>
      <c r="JQ85" s="57"/>
      <c r="JR85" s="57"/>
      <c r="JS85" s="57"/>
      <c r="JT85" s="57"/>
      <c r="JU85" s="57"/>
      <c r="JV85" s="57"/>
      <c r="JW85" s="57"/>
      <c r="JX85" s="57"/>
      <c r="JY85" s="57"/>
      <c r="JZ85" s="57"/>
      <c r="KA85" s="57"/>
      <c r="KB85" s="57"/>
      <c r="KC85" s="57"/>
      <c r="KD85" s="57"/>
      <c r="KE85" s="57"/>
      <c r="KF85" s="57"/>
      <c r="KG85" s="57"/>
      <c r="KH85" s="57"/>
      <c r="KI85" s="57"/>
      <c r="KJ85" s="57"/>
      <c r="KK85" s="57"/>
      <c r="KL85" s="57"/>
      <c r="KM85" s="57"/>
      <c r="KN85" s="57"/>
      <c r="KO85" s="57"/>
      <c r="KP85" s="57"/>
      <c r="KQ85" s="57"/>
      <c r="KR85" s="57"/>
      <c r="KS85" s="57"/>
      <c r="KT85" s="57"/>
      <c r="KU85" s="57"/>
      <c r="KV85" s="57"/>
      <c r="KW85" s="57"/>
      <c r="KX85" s="57"/>
      <c r="KY85" s="57"/>
      <c r="KZ85" s="57"/>
      <c r="LA85" s="57"/>
      <c r="LB85" s="57"/>
      <c r="LC85" s="57"/>
      <c r="LD85" s="57"/>
      <c r="LE85" s="57"/>
      <c r="LF85" s="57"/>
      <c r="LG85" s="57"/>
      <c r="LH85" s="57"/>
      <c r="LI85" s="57"/>
      <c r="LJ85" s="57"/>
      <c r="LK85" s="57"/>
      <c r="LL85" s="57"/>
      <c r="LM85" s="57"/>
      <c r="LN85" s="57"/>
      <c r="LO85" s="57"/>
      <c r="LP85" s="57"/>
      <c r="LQ85" s="57"/>
      <c r="LR85" s="57"/>
      <c r="LS85" s="57"/>
      <c r="LT85" s="57"/>
      <c r="LU85" s="57"/>
      <c r="LV85" s="57"/>
      <c r="LW85" s="57"/>
      <c r="LX85" s="57"/>
      <c r="LY85" s="57"/>
      <c r="LZ85" s="57"/>
      <c r="MA85" s="57"/>
      <c r="MB85" s="57"/>
      <c r="MC85" s="57"/>
      <c r="MD85" s="57"/>
      <c r="ME85" s="57"/>
      <c r="MF85" s="57"/>
      <c r="MG85" s="57"/>
      <c r="MH85" s="57"/>
      <c r="MI85" s="57"/>
      <c r="MJ85" s="57"/>
      <c r="MK85" s="57"/>
      <c r="ML85" s="57"/>
      <c r="MM85" s="57"/>
      <c r="MN85" s="57"/>
      <c r="MO85" s="57"/>
      <c r="MP85" s="57"/>
      <c r="MQ85" s="57"/>
      <c r="MR85" s="57"/>
      <c r="MS85" s="57"/>
      <c r="MT85" s="57"/>
      <c r="MU85" s="57"/>
      <c r="MV85" s="57"/>
      <c r="MW85" s="57"/>
      <c r="MX85" s="57"/>
      <c r="MY85" s="57"/>
      <c r="MZ85" s="57"/>
      <c r="NA85" s="57"/>
      <c r="NB85" s="57"/>
      <c r="NC85" s="57"/>
      <c r="ND85" s="57"/>
      <c r="NE85" s="57"/>
      <c r="NF85" s="57"/>
      <c r="NG85" s="57"/>
      <c r="NH85" s="57"/>
      <c r="NI85" s="57"/>
      <c r="NJ85" s="57"/>
      <c r="NK85" s="57"/>
      <c r="NL85" s="57"/>
      <c r="NM85" s="57"/>
      <c r="NN85" s="57"/>
      <c r="NO85" s="57"/>
      <c r="NP85" s="57"/>
      <c r="NQ85" s="57"/>
      <c r="NR85" s="57"/>
      <c r="NS85" s="57"/>
      <c r="NT85" s="57"/>
      <c r="NU85" s="57"/>
      <c r="NV85" s="57"/>
      <c r="NW85" s="57"/>
      <c r="NX85" s="57"/>
      <c r="NY85" s="57"/>
      <c r="NZ85" s="57"/>
      <c r="OA85" s="57"/>
      <c r="OB85" s="57"/>
      <c r="OC85" s="57"/>
      <c r="OD85" s="57"/>
      <c r="OE85" s="57"/>
      <c r="OF85" s="57"/>
      <c r="OG85" s="57"/>
      <c r="OH85" s="57"/>
      <c r="OI85" s="57"/>
      <c r="OJ85" s="57"/>
      <c r="OK85" s="57"/>
      <c r="OL85" s="57"/>
      <c r="OM85" s="57"/>
      <c r="ON85" s="57"/>
      <c r="OO85" s="57"/>
      <c r="OP85" s="57"/>
      <c r="OQ85" s="57"/>
      <c r="OR85" s="57"/>
      <c r="OS85" s="57"/>
      <c r="OT85" s="57"/>
      <c r="OU85" s="57"/>
      <c r="OV85" s="57"/>
      <c r="OW85" s="57"/>
      <c r="OX85" s="57"/>
      <c r="OY85" s="57"/>
      <c r="OZ85" s="57"/>
      <c r="PA85" s="57"/>
      <c r="PB85" s="57"/>
      <c r="PC85" s="57"/>
      <c r="PD85" s="57"/>
      <c r="PE85" s="57"/>
      <c r="PF85" s="57"/>
      <c r="PG85" s="57"/>
      <c r="PH85" s="57"/>
      <c r="PI85" s="57"/>
      <c r="PJ85" s="57"/>
      <c r="PK85" s="57"/>
      <c r="PL85" s="57"/>
      <c r="PM85" s="57"/>
      <c r="PN85" s="57"/>
      <c r="PO85" s="57"/>
      <c r="PP85" s="57"/>
      <c r="PQ85" s="57"/>
      <c r="PR85" s="57"/>
      <c r="PS85" s="57"/>
      <c r="PT85" s="57"/>
      <c r="PU85" s="57"/>
      <c r="PV85" s="57"/>
      <c r="PW85" s="57"/>
      <c r="PX85" s="57"/>
      <c r="PY85" s="57"/>
      <c r="PZ85" s="57"/>
      <c r="QA85" s="57"/>
      <c r="QB85" s="57"/>
      <c r="QC85" s="57"/>
      <c r="QD85" s="57"/>
      <c r="QE85" s="57"/>
      <c r="QF85" s="57"/>
      <c r="QG85" s="57"/>
      <c r="QH85" s="57"/>
      <c r="QI85" s="57"/>
      <c r="QJ85" s="57"/>
      <c r="QK85" s="57"/>
      <c r="QL85" s="57"/>
      <c r="QM85" s="57"/>
      <c r="QN85" s="57"/>
      <c r="QO85" s="57"/>
      <c r="QP85" s="57"/>
      <c r="QQ85" s="57"/>
      <c r="QR85" s="57"/>
      <c r="QS85" s="57"/>
      <c r="QT85" s="57"/>
      <c r="QU85" s="57"/>
      <c r="QV85" s="57"/>
      <c r="QW85" s="57"/>
      <c r="QX85" s="57"/>
      <c r="QY85" s="57"/>
      <c r="QZ85" s="57"/>
      <c r="RA85" s="57"/>
      <c r="RB85" s="57"/>
      <c r="RC85" s="57"/>
      <c r="RD85" s="57"/>
      <c r="RE85" s="57"/>
      <c r="RF85" s="57"/>
      <c r="RG85" s="57"/>
      <c r="RH85" s="57"/>
      <c r="RI85" s="57"/>
      <c r="RJ85" s="57"/>
      <c r="RK85" s="57"/>
      <c r="RL85" s="57"/>
      <c r="RM85" s="57"/>
      <c r="RN85" s="57"/>
      <c r="RO85" s="57"/>
      <c r="RP85" s="57"/>
      <c r="RQ85" s="57"/>
      <c r="RR85" s="57"/>
      <c r="RS85" s="57"/>
      <c r="RT85" s="57"/>
      <c r="RU85" s="57"/>
      <c r="RV85" s="57"/>
      <c r="RW85" s="57"/>
      <c r="RX85" s="57"/>
      <c r="RY85" s="57"/>
      <c r="RZ85" s="57"/>
      <c r="SA85" s="57"/>
      <c r="SB85" s="57"/>
      <c r="SC85" s="57"/>
      <c r="SD85" s="57"/>
      <c r="SE85" s="57"/>
      <c r="SF85" s="57"/>
      <c r="SG85" s="57"/>
      <c r="SH85" s="57"/>
      <c r="SI85" s="57"/>
      <c r="SJ85" s="57"/>
      <c r="SK85" s="57"/>
      <c r="SL85" s="57"/>
      <c r="SM85" s="57"/>
      <c r="SN85" s="57"/>
      <c r="SO85" s="57"/>
      <c r="SP85" s="57"/>
      <c r="SQ85" s="57"/>
      <c r="SR85" s="57"/>
      <c r="SS85" s="57"/>
      <c r="ST85" s="57"/>
      <c r="SU85" s="57"/>
      <c r="SV85" s="57"/>
      <c r="SW85" s="57"/>
      <c r="SX85" s="57"/>
      <c r="SY85" s="57"/>
      <c r="SZ85" s="57"/>
      <c r="TA85" s="57"/>
      <c r="TB85" s="57"/>
      <c r="TC85" s="57"/>
      <c r="TD85" s="57"/>
      <c r="TE85" s="57"/>
      <c r="TF85" s="57"/>
      <c r="TG85" s="57"/>
      <c r="TH85" s="57"/>
      <c r="TI85" s="57"/>
      <c r="TJ85" s="57"/>
      <c r="TK85" s="57"/>
      <c r="TL85" s="57"/>
      <c r="TM85" s="57"/>
      <c r="TN85" s="57"/>
      <c r="TO85" s="57"/>
      <c r="TP85" s="57"/>
      <c r="TQ85" s="57"/>
      <c r="TR85" s="57"/>
      <c r="TS85" s="57"/>
      <c r="TT85" s="57"/>
      <c r="TU85" s="57"/>
      <c r="TV85" s="57"/>
      <c r="TW85" s="57"/>
      <c r="TX85" s="57"/>
      <c r="TY85" s="57"/>
      <c r="TZ85" s="57"/>
      <c r="UA85" s="57"/>
      <c r="UB85" s="57"/>
      <c r="UC85" s="57"/>
      <c r="UD85" s="57"/>
      <c r="UE85" s="57"/>
      <c r="UF85" s="57"/>
      <c r="UG85" s="57"/>
      <c r="UH85" s="57"/>
      <c r="UI85" s="57"/>
      <c r="UJ85" s="57"/>
      <c r="UK85" s="57"/>
      <c r="UL85" s="57"/>
      <c r="UM85" s="57"/>
      <c r="UN85" s="57"/>
      <c r="UO85" s="57"/>
      <c r="UP85" s="57"/>
      <c r="UQ85" s="57"/>
      <c r="UR85" s="57"/>
      <c r="US85" s="57"/>
      <c r="UT85" s="57"/>
      <c r="UU85" s="57"/>
      <c r="UV85" s="57"/>
      <c r="UW85" s="57"/>
      <c r="UX85" s="57"/>
      <c r="UY85" s="57"/>
      <c r="UZ85" s="57"/>
      <c r="VA85" s="57"/>
      <c r="VB85" s="57"/>
      <c r="VC85" s="57"/>
      <c r="VD85" s="57"/>
      <c r="VE85" s="57"/>
      <c r="VF85" s="57"/>
      <c r="VG85" s="57"/>
      <c r="VH85" s="57"/>
      <c r="VI85" s="57"/>
      <c r="VJ85" s="57"/>
      <c r="VK85" s="57"/>
      <c r="VL85" s="57"/>
      <c r="VM85" s="57"/>
      <c r="VN85" s="57"/>
      <c r="VO85" s="57"/>
      <c r="VP85" s="57"/>
      <c r="VQ85" s="57"/>
      <c r="VR85" s="57"/>
      <c r="VS85" s="57"/>
      <c r="VT85" s="57"/>
      <c r="VU85" s="57"/>
      <c r="VV85" s="57"/>
      <c r="VW85" s="57"/>
      <c r="VX85" s="57"/>
      <c r="VY85" s="57"/>
      <c r="VZ85" s="57"/>
      <c r="WA85" s="57"/>
      <c r="WB85" s="57"/>
      <c r="WC85" s="57"/>
      <c r="WD85" s="57"/>
      <c r="WE85" s="57"/>
      <c r="WF85" s="57"/>
      <c r="WG85" s="57"/>
      <c r="WH85" s="57"/>
      <c r="WI85" s="57"/>
      <c r="WJ85" s="57"/>
      <c r="WK85" s="57"/>
      <c r="WL85" s="57"/>
      <c r="WM85" s="57"/>
      <c r="WN85" s="57"/>
      <c r="WO85" s="57"/>
      <c r="WP85" s="57"/>
      <c r="WQ85" s="57"/>
      <c r="WR85" s="57"/>
      <c r="WS85" s="57"/>
      <c r="WT85" s="57"/>
      <c r="WU85" s="57"/>
      <c r="WV85" s="57"/>
      <c r="WW85" s="57"/>
      <c r="WX85" s="57"/>
      <c r="WY85" s="57"/>
      <c r="WZ85" s="57"/>
      <c r="XA85" s="57"/>
      <c r="XB85" s="57"/>
      <c r="XC85" s="57"/>
      <c r="XD85" s="57"/>
      <c r="XE85" s="57"/>
      <c r="XF85" s="57"/>
      <c r="XG85" s="57"/>
      <c r="XH85" s="57"/>
      <c r="XI85" s="57"/>
      <c r="XJ85" s="57"/>
      <c r="XK85" s="57"/>
      <c r="XL85" s="57"/>
      <c r="XM85" s="57"/>
      <c r="XN85" s="57"/>
      <c r="XO85" s="57"/>
      <c r="XP85" s="57"/>
      <c r="XQ85" s="57"/>
      <c r="XR85" s="57"/>
      <c r="XS85" s="57"/>
      <c r="XT85" s="57"/>
      <c r="XU85" s="57"/>
      <c r="XV85" s="57"/>
      <c r="XW85" s="57"/>
      <c r="XX85" s="57"/>
      <c r="XY85" s="57"/>
      <c r="XZ85" s="57"/>
      <c r="YA85" s="57"/>
      <c r="YB85" s="57"/>
      <c r="YC85" s="57"/>
      <c r="YD85" s="57"/>
      <c r="YE85" s="57"/>
      <c r="YF85" s="57"/>
      <c r="YG85" s="57"/>
      <c r="YH85" s="57"/>
      <c r="YI85" s="57"/>
      <c r="YJ85" s="57"/>
      <c r="YK85" s="57"/>
      <c r="YL85" s="57"/>
      <c r="YM85" s="57"/>
      <c r="YN85" s="57"/>
      <c r="YO85" s="57"/>
      <c r="YP85" s="57"/>
      <c r="YQ85" s="57"/>
      <c r="YR85" s="57"/>
      <c r="YS85" s="57"/>
      <c r="YT85" s="57"/>
      <c r="YU85" s="57"/>
      <c r="YV85" s="57"/>
      <c r="YW85" s="57"/>
      <c r="YX85" s="57"/>
      <c r="YY85" s="57"/>
      <c r="YZ85" s="57"/>
      <c r="ZA85" s="57"/>
      <c r="ZB85" s="57"/>
      <c r="ZC85" s="57"/>
      <c r="ZD85" s="57"/>
      <c r="ZE85" s="57"/>
      <c r="ZF85" s="57"/>
      <c r="ZG85" s="57"/>
      <c r="ZH85" s="57"/>
      <c r="ZI85" s="57"/>
      <c r="ZJ85" s="57"/>
      <c r="ZK85" s="57"/>
      <c r="ZL85" s="57"/>
      <c r="ZM85" s="57"/>
      <c r="ZN85" s="57"/>
      <c r="ZO85" s="57"/>
      <c r="ZP85" s="57"/>
      <c r="ZQ85" s="57"/>
      <c r="ZR85" s="57"/>
      <c r="ZS85" s="57"/>
      <c r="ZT85" s="57"/>
      <c r="ZU85" s="57"/>
      <c r="ZV85" s="57"/>
      <c r="ZW85" s="57"/>
      <c r="ZX85" s="57"/>
      <c r="ZY85" s="57"/>
      <c r="ZZ85" s="57"/>
      <c r="AAA85" s="57"/>
      <c r="AAB85" s="57"/>
      <c r="AAC85" s="57"/>
      <c r="AAD85" s="57"/>
      <c r="AAE85" s="57"/>
      <c r="AAF85" s="57"/>
      <c r="AAG85" s="57"/>
      <c r="AAH85" s="57"/>
      <c r="AAI85" s="57"/>
      <c r="AAJ85" s="57"/>
      <c r="AAK85" s="57"/>
      <c r="AAL85" s="57"/>
      <c r="AAM85" s="57"/>
      <c r="AAN85" s="57"/>
      <c r="AAO85" s="57"/>
      <c r="AAP85" s="57"/>
      <c r="AAQ85" s="57"/>
      <c r="AAR85" s="57"/>
      <c r="AAS85" s="57"/>
      <c r="AAT85" s="57"/>
      <c r="AAU85" s="57"/>
      <c r="AAV85" s="57"/>
      <c r="AAW85" s="57"/>
      <c r="AAX85" s="57"/>
      <c r="AAY85" s="57"/>
      <c r="AAZ85" s="57"/>
      <c r="ABA85" s="57"/>
      <c r="ABB85" s="57"/>
      <c r="ABC85" s="57"/>
      <c r="ABD85" s="57"/>
      <c r="ABE85" s="57"/>
      <c r="ABF85" s="57"/>
      <c r="ABG85" s="57"/>
      <c r="ABH85" s="57"/>
      <c r="ABI85" s="57"/>
      <c r="ABJ85" s="57"/>
      <c r="ABK85" s="57"/>
      <c r="ABL85" s="57"/>
      <c r="ABM85" s="57"/>
      <c r="ABN85" s="57"/>
      <c r="ABO85" s="57"/>
      <c r="ABP85" s="57"/>
      <c r="ABQ85" s="57"/>
      <c r="ABR85" s="57"/>
    </row>
    <row r="86" spans="1:746" s="105" customFormat="1" ht="14.5" customHeight="1" x14ac:dyDescent="0.55000000000000004">
      <c r="A86" s="71" t="s">
        <v>105</v>
      </c>
      <c r="B86" s="71"/>
      <c r="C86" s="52" t="s">
        <v>30</v>
      </c>
      <c r="D86" s="52" t="s">
        <v>23</v>
      </c>
      <c r="E86" s="53">
        <v>912</v>
      </c>
      <c r="F86" s="52">
        <v>0</v>
      </c>
      <c r="G86" s="52">
        <v>269</v>
      </c>
      <c r="H86" s="52">
        <v>0</v>
      </c>
      <c r="I86" s="52">
        <v>0</v>
      </c>
      <c r="J86" s="52">
        <v>228</v>
      </c>
      <c r="K86" s="55">
        <v>0</v>
      </c>
      <c r="L86" s="55">
        <v>0</v>
      </c>
      <c r="M86" s="55">
        <v>0</v>
      </c>
      <c r="N86" s="107">
        <f>SUM(K86:M86)</f>
        <v>0</v>
      </c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4"/>
      <c r="CP86" s="104"/>
      <c r="CQ86" s="104"/>
      <c r="CR86" s="104"/>
      <c r="CS86" s="104"/>
      <c r="CT86" s="104"/>
      <c r="CU86" s="104"/>
      <c r="CV86" s="104"/>
      <c r="CW86" s="104"/>
      <c r="CX86" s="104"/>
      <c r="CY86" s="104"/>
      <c r="CZ86" s="104"/>
      <c r="DA86" s="104"/>
      <c r="DB86" s="104"/>
      <c r="DC86" s="104"/>
      <c r="DD86" s="104"/>
      <c r="DE86" s="104"/>
      <c r="DF86" s="104"/>
      <c r="DG86" s="104"/>
      <c r="DH86" s="104"/>
      <c r="DI86" s="104"/>
      <c r="DJ86" s="104"/>
      <c r="DK86" s="104"/>
      <c r="DL86" s="104"/>
      <c r="DM86" s="104"/>
      <c r="DN86" s="104"/>
      <c r="DO86" s="104"/>
      <c r="DP86" s="104"/>
      <c r="DQ86" s="104"/>
      <c r="DR86" s="104"/>
      <c r="DS86" s="104"/>
      <c r="DT86" s="104"/>
      <c r="DU86" s="104"/>
      <c r="DV86" s="104"/>
      <c r="DW86" s="104"/>
      <c r="DX86" s="104"/>
      <c r="DY86" s="104"/>
      <c r="DZ86" s="104"/>
      <c r="EA86" s="104"/>
      <c r="EB86" s="104"/>
      <c r="EC86" s="104"/>
      <c r="ED86" s="104"/>
      <c r="EE86" s="104"/>
      <c r="EF86" s="104"/>
      <c r="EG86" s="104"/>
      <c r="EH86" s="104"/>
      <c r="EI86" s="104"/>
      <c r="EJ86" s="104"/>
      <c r="EK86" s="104"/>
      <c r="EL86" s="104"/>
      <c r="EM86" s="104"/>
      <c r="EN86" s="104"/>
      <c r="EO86" s="104"/>
      <c r="EP86" s="104"/>
      <c r="EQ86" s="104"/>
      <c r="ER86" s="104"/>
      <c r="ES86" s="104"/>
      <c r="ET86" s="104"/>
      <c r="EU86" s="104"/>
      <c r="EV86" s="104"/>
      <c r="EW86" s="104"/>
      <c r="EX86" s="104"/>
      <c r="EY86" s="104"/>
      <c r="EZ86" s="104"/>
      <c r="FA86" s="104"/>
      <c r="FB86" s="104"/>
      <c r="FC86" s="104"/>
      <c r="FD86" s="104"/>
      <c r="FE86" s="104"/>
      <c r="FF86" s="104"/>
      <c r="FG86" s="104"/>
      <c r="FH86" s="104"/>
      <c r="FI86" s="104"/>
      <c r="FJ86" s="104"/>
      <c r="FK86" s="104"/>
      <c r="FL86" s="104"/>
      <c r="FM86" s="104"/>
      <c r="FN86" s="104"/>
      <c r="FO86" s="104"/>
      <c r="FP86" s="104"/>
      <c r="FQ86" s="104"/>
      <c r="FR86" s="104"/>
      <c r="FS86" s="104"/>
      <c r="FT86" s="104"/>
      <c r="FU86" s="104"/>
      <c r="FV86" s="104"/>
      <c r="FW86" s="104"/>
      <c r="FX86" s="104"/>
      <c r="FY86" s="104"/>
      <c r="FZ86" s="104"/>
      <c r="GA86" s="104"/>
      <c r="GB86" s="104"/>
      <c r="GC86" s="104"/>
      <c r="GD86" s="104"/>
      <c r="GE86" s="104"/>
      <c r="GF86" s="104"/>
      <c r="GG86" s="104"/>
      <c r="GH86" s="104"/>
      <c r="GI86" s="104"/>
      <c r="GJ86" s="104"/>
      <c r="GK86" s="104"/>
      <c r="GL86" s="104"/>
      <c r="GM86" s="104"/>
      <c r="GN86" s="104"/>
      <c r="GO86" s="104"/>
      <c r="GP86" s="104"/>
      <c r="GQ86" s="104"/>
      <c r="GR86" s="104"/>
      <c r="GS86" s="104"/>
      <c r="GT86" s="104"/>
      <c r="GU86" s="104"/>
      <c r="GV86" s="104"/>
      <c r="GW86" s="104"/>
      <c r="GX86" s="104"/>
      <c r="GY86" s="104"/>
      <c r="GZ86" s="104"/>
      <c r="HA86" s="104"/>
      <c r="HB86" s="104"/>
      <c r="HC86" s="104"/>
      <c r="HD86" s="104"/>
      <c r="HE86" s="104"/>
      <c r="HF86" s="104"/>
      <c r="HG86" s="104"/>
      <c r="HH86" s="104"/>
      <c r="HI86" s="104"/>
      <c r="HJ86" s="104"/>
      <c r="HK86" s="104"/>
      <c r="HL86" s="104"/>
      <c r="HM86" s="104"/>
      <c r="HN86" s="104"/>
      <c r="HO86" s="104"/>
      <c r="HP86" s="104"/>
      <c r="HQ86" s="104"/>
      <c r="HR86" s="104"/>
      <c r="HS86" s="104"/>
      <c r="HT86" s="104"/>
      <c r="HU86" s="104"/>
      <c r="HV86" s="104"/>
      <c r="HW86" s="104"/>
      <c r="HX86" s="104"/>
      <c r="HY86" s="104"/>
      <c r="HZ86" s="104"/>
      <c r="IA86" s="104"/>
      <c r="IB86" s="104"/>
      <c r="IC86" s="104"/>
      <c r="ID86" s="104"/>
      <c r="IE86" s="104"/>
      <c r="IF86" s="104"/>
      <c r="IG86" s="104"/>
      <c r="IH86" s="104"/>
      <c r="II86" s="104"/>
      <c r="IJ86" s="104"/>
      <c r="IK86" s="104"/>
      <c r="IL86" s="104"/>
      <c r="IM86" s="104"/>
      <c r="IN86" s="104"/>
      <c r="IO86" s="104"/>
      <c r="IP86" s="104"/>
      <c r="IQ86" s="104"/>
      <c r="IR86" s="104"/>
      <c r="IS86" s="104"/>
      <c r="IT86" s="104"/>
      <c r="IU86" s="104"/>
      <c r="IV86" s="104"/>
      <c r="IW86" s="104"/>
      <c r="IX86" s="104"/>
      <c r="IY86" s="104"/>
      <c r="IZ86" s="104"/>
      <c r="JA86" s="104"/>
      <c r="JB86" s="104"/>
      <c r="JC86" s="104"/>
      <c r="JD86" s="104"/>
      <c r="JE86" s="104"/>
      <c r="JF86" s="104"/>
      <c r="JG86" s="104"/>
      <c r="JH86" s="104"/>
      <c r="JI86" s="104"/>
      <c r="JJ86" s="104"/>
      <c r="JK86" s="104"/>
      <c r="JL86" s="104"/>
      <c r="JM86" s="104"/>
      <c r="JN86" s="104"/>
      <c r="JO86" s="104"/>
      <c r="JP86" s="104"/>
      <c r="JQ86" s="104"/>
      <c r="JR86" s="104"/>
      <c r="JS86" s="104"/>
      <c r="JT86" s="104"/>
      <c r="JU86" s="104"/>
      <c r="JV86" s="104"/>
      <c r="JW86" s="104"/>
      <c r="JX86" s="104"/>
      <c r="JY86" s="104"/>
      <c r="JZ86" s="104"/>
      <c r="KA86" s="104"/>
      <c r="KB86" s="104"/>
      <c r="KC86" s="104"/>
      <c r="KD86" s="104"/>
      <c r="KE86" s="104"/>
      <c r="KF86" s="104"/>
      <c r="KG86" s="104"/>
      <c r="KH86" s="104"/>
      <c r="KI86" s="104"/>
      <c r="KJ86" s="104"/>
      <c r="KK86" s="104"/>
      <c r="KL86" s="104"/>
      <c r="KM86" s="104"/>
      <c r="KN86" s="104"/>
      <c r="KO86" s="104"/>
      <c r="KP86" s="104"/>
      <c r="KQ86" s="104"/>
      <c r="KR86" s="104"/>
      <c r="KS86" s="104"/>
      <c r="KT86" s="104"/>
      <c r="KU86" s="104"/>
      <c r="KV86" s="104"/>
      <c r="KW86" s="104"/>
      <c r="KX86" s="104"/>
      <c r="KY86" s="104"/>
      <c r="KZ86" s="104"/>
      <c r="LA86" s="104"/>
      <c r="LB86" s="104"/>
      <c r="LC86" s="104"/>
      <c r="LD86" s="104"/>
      <c r="LE86" s="104"/>
      <c r="LF86" s="104"/>
      <c r="LG86" s="104"/>
      <c r="LH86" s="104"/>
      <c r="LI86" s="104"/>
      <c r="LJ86" s="104"/>
      <c r="LK86" s="104"/>
      <c r="LL86" s="104"/>
      <c r="LM86" s="104"/>
      <c r="LN86" s="104"/>
      <c r="LO86" s="104"/>
      <c r="LP86" s="104"/>
      <c r="LQ86" s="104"/>
      <c r="LR86" s="104"/>
      <c r="LS86" s="104"/>
      <c r="LT86" s="104"/>
      <c r="LU86" s="104"/>
      <c r="LV86" s="104"/>
      <c r="LW86" s="104"/>
      <c r="LX86" s="104"/>
      <c r="LY86" s="104"/>
      <c r="LZ86" s="104"/>
      <c r="MA86" s="104"/>
      <c r="MB86" s="104"/>
      <c r="MC86" s="104"/>
      <c r="MD86" s="104"/>
      <c r="ME86" s="104"/>
      <c r="MF86" s="104"/>
      <c r="MG86" s="104"/>
      <c r="MH86" s="104"/>
      <c r="MI86" s="104"/>
      <c r="MJ86" s="104"/>
      <c r="MK86" s="104"/>
      <c r="ML86" s="104"/>
      <c r="MM86" s="104"/>
      <c r="MN86" s="104"/>
      <c r="MO86" s="104"/>
      <c r="MP86" s="104"/>
      <c r="MQ86" s="104"/>
      <c r="MR86" s="104"/>
      <c r="MS86" s="104"/>
      <c r="MT86" s="104"/>
      <c r="MU86" s="104"/>
      <c r="MV86" s="104"/>
      <c r="MW86" s="104"/>
      <c r="MX86" s="104"/>
      <c r="MY86" s="104"/>
      <c r="MZ86" s="104"/>
      <c r="NA86" s="104"/>
      <c r="NB86" s="104"/>
      <c r="NC86" s="104"/>
      <c r="ND86" s="104"/>
      <c r="NE86" s="104"/>
      <c r="NF86" s="104"/>
      <c r="NG86" s="104"/>
      <c r="NH86" s="104"/>
      <c r="NI86" s="104"/>
      <c r="NJ86" s="104"/>
      <c r="NK86" s="104"/>
      <c r="NL86" s="104"/>
      <c r="NM86" s="104"/>
      <c r="NN86" s="104"/>
      <c r="NO86" s="104"/>
      <c r="NP86" s="104"/>
      <c r="NQ86" s="104"/>
      <c r="NR86" s="104"/>
      <c r="NS86" s="104"/>
      <c r="NT86" s="104"/>
      <c r="NU86" s="104"/>
      <c r="NV86" s="104"/>
      <c r="NW86" s="104"/>
      <c r="NX86" s="104"/>
      <c r="NY86" s="104"/>
      <c r="NZ86" s="104"/>
      <c r="OA86" s="104"/>
      <c r="OB86" s="104"/>
      <c r="OC86" s="104"/>
      <c r="OD86" s="104"/>
      <c r="OE86" s="104"/>
      <c r="OF86" s="104"/>
      <c r="OG86" s="104"/>
      <c r="OH86" s="104"/>
      <c r="OI86" s="104"/>
      <c r="OJ86" s="104"/>
      <c r="OK86" s="104"/>
      <c r="OL86" s="104"/>
      <c r="OM86" s="104"/>
      <c r="ON86" s="104"/>
      <c r="OO86" s="104"/>
      <c r="OP86" s="104"/>
      <c r="OQ86" s="104"/>
      <c r="OR86" s="104"/>
      <c r="OS86" s="104"/>
      <c r="OT86" s="104"/>
      <c r="OU86" s="104"/>
      <c r="OV86" s="104"/>
      <c r="OW86" s="104"/>
      <c r="OX86" s="104"/>
      <c r="OY86" s="104"/>
      <c r="OZ86" s="104"/>
      <c r="PA86" s="104"/>
      <c r="PB86" s="104"/>
      <c r="PC86" s="104"/>
      <c r="PD86" s="104"/>
      <c r="PE86" s="104"/>
      <c r="PF86" s="104"/>
      <c r="PG86" s="104"/>
      <c r="PH86" s="104"/>
      <c r="PI86" s="104"/>
      <c r="PJ86" s="104"/>
      <c r="PK86" s="104"/>
      <c r="PL86" s="104"/>
      <c r="PM86" s="104"/>
      <c r="PN86" s="104"/>
      <c r="PO86" s="104"/>
      <c r="PP86" s="104"/>
      <c r="PQ86" s="104"/>
      <c r="PR86" s="104"/>
      <c r="PS86" s="104"/>
      <c r="PT86" s="104"/>
      <c r="PU86" s="104"/>
      <c r="PV86" s="104"/>
      <c r="PW86" s="104"/>
      <c r="PX86" s="104"/>
      <c r="PY86" s="104"/>
      <c r="PZ86" s="104"/>
      <c r="QA86" s="104"/>
      <c r="QB86" s="104"/>
      <c r="QC86" s="104"/>
      <c r="QD86" s="104"/>
      <c r="QE86" s="104"/>
      <c r="QF86" s="104"/>
      <c r="QG86" s="104"/>
      <c r="QH86" s="104"/>
      <c r="QI86" s="104"/>
      <c r="QJ86" s="104"/>
      <c r="QK86" s="104"/>
      <c r="QL86" s="104"/>
      <c r="QM86" s="104"/>
      <c r="QN86" s="104"/>
      <c r="QO86" s="104"/>
      <c r="QP86" s="104"/>
      <c r="QQ86" s="104"/>
      <c r="QR86" s="104"/>
      <c r="QS86" s="104"/>
      <c r="QT86" s="104"/>
      <c r="QU86" s="104"/>
      <c r="QV86" s="104"/>
      <c r="QW86" s="104"/>
      <c r="QX86" s="104"/>
      <c r="QY86" s="104"/>
      <c r="QZ86" s="104"/>
      <c r="RA86" s="104"/>
      <c r="RB86" s="104"/>
      <c r="RC86" s="104"/>
      <c r="RD86" s="104"/>
      <c r="RE86" s="104"/>
      <c r="RF86" s="104"/>
      <c r="RG86" s="104"/>
      <c r="RH86" s="104"/>
      <c r="RI86" s="104"/>
      <c r="RJ86" s="104"/>
      <c r="RK86" s="104"/>
      <c r="RL86" s="104"/>
      <c r="RM86" s="104"/>
      <c r="RN86" s="104"/>
      <c r="RO86" s="104"/>
      <c r="RP86" s="104"/>
      <c r="RQ86" s="104"/>
      <c r="RR86" s="104"/>
      <c r="RS86" s="104"/>
      <c r="RT86" s="104"/>
      <c r="RU86" s="104"/>
      <c r="RV86" s="104"/>
      <c r="RW86" s="104"/>
      <c r="RX86" s="104"/>
      <c r="RY86" s="104"/>
      <c r="RZ86" s="104"/>
      <c r="SA86" s="104"/>
      <c r="SB86" s="104"/>
      <c r="SC86" s="104"/>
      <c r="SD86" s="104"/>
      <c r="SE86" s="104"/>
      <c r="SF86" s="104"/>
      <c r="SG86" s="104"/>
      <c r="SH86" s="104"/>
      <c r="SI86" s="104"/>
      <c r="SJ86" s="104"/>
      <c r="SK86" s="104"/>
      <c r="SL86" s="104"/>
      <c r="SM86" s="104"/>
      <c r="SN86" s="104"/>
      <c r="SO86" s="104"/>
      <c r="SP86" s="104"/>
      <c r="SQ86" s="104"/>
      <c r="SR86" s="104"/>
      <c r="SS86" s="104"/>
      <c r="ST86" s="104"/>
      <c r="SU86" s="104"/>
      <c r="SV86" s="104"/>
      <c r="SW86" s="104"/>
      <c r="SX86" s="104"/>
      <c r="SY86" s="104"/>
      <c r="SZ86" s="104"/>
      <c r="TA86" s="104"/>
      <c r="TB86" s="104"/>
      <c r="TC86" s="104"/>
      <c r="TD86" s="104"/>
      <c r="TE86" s="104"/>
      <c r="TF86" s="104"/>
      <c r="TG86" s="104"/>
      <c r="TH86" s="104"/>
      <c r="TI86" s="104"/>
      <c r="TJ86" s="104"/>
      <c r="TK86" s="104"/>
      <c r="TL86" s="104"/>
      <c r="TM86" s="104"/>
      <c r="TN86" s="104"/>
      <c r="TO86" s="104"/>
      <c r="TP86" s="104"/>
      <c r="TQ86" s="104"/>
      <c r="TR86" s="104"/>
      <c r="TS86" s="104"/>
      <c r="TT86" s="104"/>
      <c r="TU86" s="104"/>
      <c r="TV86" s="104"/>
      <c r="TW86" s="104"/>
      <c r="TX86" s="104"/>
      <c r="TY86" s="104"/>
      <c r="TZ86" s="104"/>
      <c r="UA86" s="104"/>
      <c r="UB86" s="104"/>
      <c r="UC86" s="104"/>
      <c r="UD86" s="104"/>
      <c r="UE86" s="104"/>
      <c r="UF86" s="104"/>
      <c r="UG86" s="104"/>
      <c r="UH86" s="104"/>
      <c r="UI86" s="104"/>
      <c r="UJ86" s="104"/>
      <c r="UK86" s="104"/>
      <c r="UL86" s="104"/>
      <c r="UM86" s="104"/>
      <c r="UN86" s="104"/>
      <c r="UO86" s="104"/>
      <c r="UP86" s="104"/>
      <c r="UQ86" s="104"/>
      <c r="UR86" s="104"/>
      <c r="US86" s="104"/>
      <c r="UT86" s="104"/>
      <c r="UU86" s="104"/>
      <c r="UV86" s="104"/>
      <c r="UW86" s="104"/>
      <c r="UX86" s="104"/>
      <c r="UY86" s="104"/>
      <c r="UZ86" s="104"/>
      <c r="VA86" s="104"/>
      <c r="VB86" s="104"/>
      <c r="VC86" s="104"/>
      <c r="VD86" s="104"/>
      <c r="VE86" s="104"/>
      <c r="VF86" s="104"/>
      <c r="VG86" s="104"/>
      <c r="VH86" s="104"/>
      <c r="VI86" s="104"/>
      <c r="VJ86" s="104"/>
      <c r="VK86" s="104"/>
      <c r="VL86" s="104"/>
      <c r="VM86" s="104"/>
      <c r="VN86" s="104"/>
      <c r="VO86" s="104"/>
      <c r="VP86" s="104"/>
      <c r="VQ86" s="104"/>
      <c r="VR86" s="104"/>
      <c r="VS86" s="104"/>
      <c r="VT86" s="104"/>
      <c r="VU86" s="104"/>
      <c r="VV86" s="104"/>
      <c r="VW86" s="104"/>
      <c r="VX86" s="104"/>
      <c r="VY86" s="104"/>
      <c r="VZ86" s="104"/>
      <c r="WA86" s="104"/>
      <c r="WB86" s="104"/>
      <c r="WC86" s="104"/>
      <c r="WD86" s="104"/>
      <c r="WE86" s="104"/>
      <c r="WF86" s="104"/>
      <c r="WG86" s="104"/>
      <c r="WH86" s="104"/>
      <c r="WI86" s="104"/>
      <c r="WJ86" s="104"/>
      <c r="WK86" s="104"/>
      <c r="WL86" s="104"/>
      <c r="WM86" s="104"/>
      <c r="WN86" s="104"/>
      <c r="WO86" s="104"/>
      <c r="WP86" s="104"/>
      <c r="WQ86" s="104"/>
      <c r="WR86" s="104"/>
      <c r="WS86" s="104"/>
      <c r="WT86" s="104"/>
      <c r="WU86" s="104"/>
      <c r="WV86" s="104"/>
      <c r="WW86" s="104"/>
      <c r="WX86" s="104"/>
      <c r="WY86" s="104"/>
      <c r="WZ86" s="104"/>
      <c r="XA86" s="104"/>
      <c r="XB86" s="104"/>
      <c r="XC86" s="104"/>
      <c r="XD86" s="104"/>
      <c r="XE86" s="104"/>
      <c r="XF86" s="104"/>
      <c r="XG86" s="104"/>
      <c r="XH86" s="104"/>
      <c r="XI86" s="104"/>
      <c r="XJ86" s="104"/>
      <c r="XK86" s="104"/>
      <c r="XL86" s="104"/>
      <c r="XM86" s="104"/>
      <c r="XN86" s="104"/>
      <c r="XO86" s="104"/>
      <c r="XP86" s="104"/>
      <c r="XQ86" s="104"/>
      <c r="XR86" s="104"/>
      <c r="XS86" s="104"/>
      <c r="XT86" s="104"/>
      <c r="XU86" s="104"/>
      <c r="XV86" s="104"/>
      <c r="XW86" s="104"/>
      <c r="XX86" s="104"/>
      <c r="XY86" s="104"/>
      <c r="XZ86" s="104"/>
      <c r="YA86" s="104"/>
      <c r="YB86" s="104"/>
      <c r="YC86" s="104"/>
      <c r="YD86" s="104"/>
      <c r="YE86" s="104"/>
      <c r="YF86" s="104"/>
      <c r="YG86" s="104"/>
      <c r="YH86" s="104"/>
      <c r="YI86" s="104"/>
      <c r="YJ86" s="104"/>
      <c r="YK86" s="104"/>
      <c r="YL86" s="104"/>
      <c r="YM86" s="104"/>
      <c r="YN86" s="104"/>
      <c r="YO86" s="104"/>
      <c r="YP86" s="104"/>
      <c r="YQ86" s="104"/>
      <c r="YR86" s="104"/>
      <c r="YS86" s="104"/>
      <c r="YT86" s="104"/>
      <c r="YU86" s="104"/>
      <c r="YV86" s="104"/>
      <c r="YW86" s="104"/>
      <c r="YX86" s="104"/>
      <c r="YY86" s="104"/>
      <c r="YZ86" s="104"/>
      <c r="ZA86" s="104"/>
      <c r="ZB86" s="104"/>
      <c r="ZC86" s="104"/>
      <c r="ZD86" s="104"/>
      <c r="ZE86" s="104"/>
      <c r="ZF86" s="104"/>
      <c r="ZG86" s="104"/>
      <c r="ZH86" s="104"/>
      <c r="ZI86" s="104"/>
      <c r="ZJ86" s="104"/>
      <c r="ZK86" s="104"/>
      <c r="ZL86" s="104"/>
      <c r="ZM86" s="104"/>
      <c r="ZN86" s="104"/>
      <c r="ZO86" s="104"/>
      <c r="ZP86" s="104"/>
      <c r="ZQ86" s="104"/>
      <c r="ZR86" s="104"/>
      <c r="ZS86" s="104"/>
      <c r="ZT86" s="104"/>
      <c r="ZU86" s="104"/>
      <c r="ZV86" s="104"/>
      <c r="ZW86" s="104"/>
      <c r="ZX86" s="104"/>
      <c r="ZY86" s="104"/>
      <c r="ZZ86" s="104"/>
      <c r="AAA86" s="104"/>
      <c r="AAB86" s="104"/>
      <c r="AAC86" s="104"/>
      <c r="AAD86" s="104"/>
      <c r="AAE86" s="104"/>
      <c r="AAF86" s="104"/>
      <c r="AAG86" s="104"/>
      <c r="AAH86" s="104"/>
      <c r="AAI86" s="104"/>
      <c r="AAJ86" s="104"/>
      <c r="AAK86" s="104"/>
      <c r="AAL86" s="104"/>
      <c r="AAM86" s="104"/>
      <c r="AAN86" s="104"/>
      <c r="AAO86" s="104"/>
      <c r="AAP86" s="104"/>
      <c r="AAQ86" s="104"/>
      <c r="AAR86" s="104"/>
      <c r="AAS86" s="104"/>
      <c r="AAT86" s="104"/>
      <c r="AAU86" s="104"/>
      <c r="AAV86" s="104"/>
      <c r="AAW86" s="104"/>
      <c r="AAX86" s="104"/>
      <c r="AAY86" s="104"/>
      <c r="AAZ86" s="104"/>
      <c r="ABA86" s="104"/>
      <c r="ABB86" s="104"/>
      <c r="ABC86" s="104"/>
      <c r="ABD86" s="104"/>
      <c r="ABE86" s="104"/>
      <c r="ABF86" s="104"/>
      <c r="ABG86" s="104"/>
      <c r="ABH86" s="104"/>
      <c r="ABI86" s="104"/>
      <c r="ABJ86" s="104"/>
      <c r="ABK86" s="104"/>
      <c r="ABL86" s="104"/>
      <c r="ABM86" s="104"/>
      <c r="ABN86" s="104"/>
      <c r="ABO86" s="104"/>
      <c r="ABP86" s="104"/>
      <c r="ABQ86" s="104"/>
      <c r="ABR86" s="104"/>
    </row>
    <row r="87" spans="1:746" ht="14.5" customHeight="1" x14ac:dyDescent="0.55000000000000004">
      <c r="A87" s="21" t="s">
        <v>106</v>
      </c>
      <c r="B87" s="21"/>
      <c r="C87" s="22" t="s">
        <v>30</v>
      </c>
      <c r="D87" s="22" t="s">
        <v>17</v>
      </c>
      <c r="E87" s="23">
        <v>4443</v>
      </c>
      <c r="F87" s="22"/>
      <c r="G87" s="22"/>
      <c r="H87" s="22"/>
      <c r="I87" s="22">
        <v>500</v>
      </c>
      <c r="J87" s="22">
        <v>700</v>
      </c>
      <c r="K87" s="26">
        <v>0</v>
      </c>
      <c r="L87" s="26">
        <v>0</v>
      </c>
      <c r="M87" s="26">
        <v>0</v>
      </c>
      <c r="N87" s="50">
        <f>SUM(K87:M87)</f>
        <v>0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  <c r="IW87" s="57"/>
      <c r="IX87" s="57"/>
      <c r="IY87" s="57"/>
      <c r="IZ87" s="57"/>
      <c r="JA87" s="57"/>
      <c r="JB87" s="57"/>
      <c r="JC87" s="57"/>
      <c r="JD87" s="57"/>
      <c r="JE87" s="57"/>
      <c r="JF87" s="57"/>
      <c r="JG87" s="57"/>
      <c r="JH87" s="57"/>
      <c r="JI87" s="57"/>
      <c r="JJ87" s="57"/>
      <c r="JK87" s="57"/>
      <c r="JL87" s="57"/>
      <c r="JM87" s="57"/>
      <c r="JN87" s="57"/>
      <c r="JO87" s="57"/>
      <c r="JP87" s="57"/>
      <c r="JQ87" s="57"/>
      <c r="JR87" s="57"/>
      <c r="JS87" s="57"/>
      <c r="JT87" s="57"/>
      <c r="JU87" s="57"/>
      <c r="JV87" s="57"/>
      <c r="JW87" s="57"/>
      <c r="JX87" s="57"/>
      <c r="JY87" s="57"/>
      <c r="JZ87" s="57"/>
      <c r="KA87" s="57"/>
      <c r="KB87" s="57"/>
      <c r="KC87" s="57"/>
      <c r="KD87" s="57"/>
      <c r="KE87" s="57"/>
      <c r="KF87" s="57"/>
      <c r="KG87" s="57"/>
      <c r="KH87" s="57"/>
      <c r="KI87" s="57"/>
      <c r="KJ87" s="57"/>
      <c r="KK87" s="57"/>
      <c r="KL87" s="57"/>
      <c r="KM87" s="57"/>
      <c r="KN87" s="57"/>
      <c r="KO87" s="57"/>
      <c r="KP87" s="57"/>
      <c r="KQ87" s="57"/>
      <c r="KR87" s="57"/>
      <c r="KS87" s="57"/>
      <c r="KT87" s="57"/>
      <c r="KU87" s="57"/>
      <c r="KV87" s="57"/>
      <c r="KW87" s="57"/>
      <c r="KX87" s="57"/>
      <c r="KY87" s="57"/>
      <c r="KZ87" s="57"/>
      <c r="LA87" s="57"/>
      <c r="LB87" s="57"/>
      <c r="LC87" s="57"/>
      <c r="LD87" s="57"/>
      <c r="LE87" s="57"/>
      <c r="LF87" s="57"/>
      <c r="LG87" s="57"/>
      <c r="LH87" s="57"/>
      <c r="LI87" s="57"/>
      <c r="LJ87" s="57"/>
      <c r="LK87" s="57"/>
      <c r="LL87" s="57"/>
      <c r="LM87" s="57"/>
      <c r="LN87" s="57"/>
      <c r="LO87" s="57"/>
      <c r="LP87" s="57"/>
      <c r="LQ87" s="57"/>
      <c r="LR87" s="57"/>
      <c r="LS87" s="57"/>
      <c r="LT87" s="57"/>
      <c r="LU87" s="57"/>
      <c r="LV87" s="57"/>
      <c r="LW87" s="57"/>
      <c r="LX87" s="57"/>
      <c r="LY87" s="57"/>
      <c r="LZ87" s="57"/>
      <c r="MA87" s="57"/>
      <c r="MB87" s="57"/>
      <c r="MC87" s="57"/>
      <c r="MD87" s="57"/>
      <c r="ME87" s="57"/>
      <c r="MF87" s="57"/>
      <c r="MG87" s="57"/>
      <c r="MH87" s="57"/>
      <c r="MI87" s="57"/>
      <c r="MJ87" s="57"/>
      <c r="MK87" s="57"/>
      <c r="ML87" s="57"/>
      <c r="MM87" s="57"/>
      <c r="MN87" s="57"/>
      <c r="MO87" s="57"/>
      <c r="MP87" s="57"/>
      <c r="MQ87" s="57"/>
      <c r="MR87" s="57"/>
      <c r="MS87" s="57"/>
      <c r="MT87" s="57"/>
      <c r="MU87" s="57"/>
      <c r="MV87" s="57"/>
      <c r="MW87" s="57"/>
      <c r="MX87" s="57"/>
      <c r="MY87" s="57"/>
      <c r="MZ87" s="57"/>
      <c r="NA87" s="57"/>
      <c r="NB87" s="57"/>
      <c r="NC87" s="57"/>
      <c r="ND87" s="57"/>
      <c r="NE87" s="57"/>
      <c r="NF87" s="57"/>
      <c r="NG87" s="57"/>
      <c r="NH87" s="57"/>
      <c r="NI87" s="57"/>
      <c r="NJ87" s="57"/>
      <c r="NK87" s="57"/>
      <c r="NL87" s="57"/>
      <c r="NM87" s="57"/>
      <c r="NN87" s="57"/>
      <c r="NO87" s="57"/>
      <c r="NP87" s="57"/>
      <c r="NQ87" s="57"/>
      <c r="NR87" s="57"/>
      <c r="NS87" s="57"/>
      <c r="NT87" s="57"/>
      <c r="NU87" s="57"/>
      <c r="NV87" s="57"/>
      <c r="NW87" s="57"/>
      <c r="NX87" s="57"/>
      <c r="NY87" s="57"/>
      <c r="NZ87" s="57"/>
      <c r="OA87" s="57"/>
      <c r="OB87" s="57"/>
      <c r="OC87" s="57"/>
      <c r="OD87" s="57"/>
      <c r="OE87" s="57"/>
      <c r="OF87" s="57"/>
      <c r="OG87" s="57"/>
      <c r="OH87" s="57"/>
      <c r="OI87" s="57"/>
      <c r="OJ87" s="57"/>
      <c r="OK87" s="57"/>
      <c r="OL87" s="57"/>
      <c r="OM87" s="57"/>
      <c r="ON87" s="57"/>
      <c r="OO87" s="57"/>
      <c r="OP87" s="57"/>
      <c r="OQ87" s="57"/>
      <c r="OR87" s="57"/>
      <c r="OS87" s="57"/>
      <c r="OT87" s="57"/>
      <c r="OU87" s="57"/>
      <c r="OV87" s="57"/>
      <c r="OW87" s="57"/>
      <c r="OX87" s="57"/>
      <c r="OY87" s="57"/>
      <c r="OZ87" s="57"/>
      <c r="PA87" s="57"/>
      <c r="PB87" s="57"/>
      <c r="PC87" s="57"/>
      <c r="PD87" s="57"/>
      <c r="PE87" s="57"/>
      <c r="PF87" s="57"/>
      <c r="PG87" s="57"/>
      <c r="PH87" s="57"/>
      <c r="PI87" s="57"/>
      <c r="PJ87" s="57"/>
      <c r="PK87" s="57"/>
      <c r="PL87" s="57"/>
      <c r="PM87" s="57"/>
      <c r="PN87" s="57"/>
      <c r="PO87" s="57"/>
      <c r="PP87" s="57"/>
      <c r="PQ87" s="57"/>
      <c r="PR87" s="57"/>
      <c r="PS87" s="57"/>
      <c r="PT87" s="57"/>
      <c r="PU87" s="57"/>
      <c r="PV87" s="57"/>
      <c r="PW87" s="57"/>
      <c r="PX87" s="57"/>
      <c r="PY87" s="57"/>
      <c r="PZ87" s="57"/>
      <c r="QA87" s="57"/>
      <c r="QB87" s="57"/>
      <c r="QC87" s="57"/>
      <c r="QD87" s="57"/>
      <c r="QE87" s="57"/>
      <c r="QF87" s="57"/>
      <c r="QG87" s="57"/>
      <c r="QH87" s="57"/>
      <c r="QI87" s="57"/>
      <c r="QJ87" s="57"/>
      <c r="QK87" s="57"/>
      <c r="QL87" s="57"/>
      <c r="QM87" s="57"/>
      <c r="QN87" s="57"/>
      <c r="QO87" s="57"/>
      <c r="QP87" s="57"/>
      <c r="QQ87" s="57"/>
      <c r="QR87" s="57"/>
      <c r="QS87" s="57"/>
      <c r="QT87" s="57"/>
      <c r="QU87" s="57"/>
      <c r="QV87" s="57"/>
      <c r="QW87" s="57"/>
      <c r="QX87" s="57"/>
      <c r="QY87" s="57"/>
      <c r="QZ87" s="57"/>
      <c r="RA87" s="57"/>
      <c r="RB87" s="57"/>
      <c r="RC87" s="57"/>
      <c r="RD87" s="57"/>
      <c r="RE87" s="57"/>
      <c r="RF87" s="57"/>
      <c r="RG87" s="57"/>
      <c r="RH87" s="57"/>
      <c r="RI87" s="57"/>
      <c r="RJ87" s="57"/>
      <c r="RK87" s="57"/>
      <c r="RL87" s="57"/>
      <c r="RM87" s="57"/>
      <c r="RN87" s="57"/>
      <c r="RO87" s="57"/>
      <c r="RP87" s="57"/>
      <c r="RQ87" s="57"/>
      <c r="RR87" s="57"/>
      <c r="RS87" s="57"/>
      <c r="RT87" s="57"/>
      <c r="RU87" s="57"/>
      <c r="RV87" s="57"/>
      <c r="RW87" s="57"/>
      <c r="RX87" s="57"/>
      <c r="RY87" s="57"/>
      <c r="RZ87" s="57"/>
      <c r="SA87" s="57"/>
      <c r="SB87" s="57"/>
      <c r="SC87" s="57"/>
      <c r="SD87" s="57"/>
      <c r="SE87" s="57"/>
      <c r="SF87" s="57"/>
      <c r="SG87" s="57"/>
      <c r="SH87" s="57"/>
      <c r="SI87" s="57"/>
      <c r="SJ87" s="57"/>
      <c r="SK87" s="57"/>
      <c r="SL87" s="57"/>
      <c r="SM87" s="57"/>
      <c r="SN87" s="57"/>
      <c r="SO87" s="57"/>
      <c r="SP87" s="57"/>
      <c r="SQ87" s="57"/>
      <c r="SR87" s="57"/>
      <c r="SS87" s="57"/>
      <c r="ST87" s="57"/>
      <c r="SU87" s="57"/>
      <c r="SV87" s="57"/>
      <c r="SW87" s="57"/>
      <c r="SX87" s="57"/>
      <c r="SY87" s="57"/>
      <c r="SZ87" s="57"/>
      <c r="TA87" s="57"/>
      <c r="TB87" s="57"/>
      <c r="TC87" s="57"/>
      <c r="TD87" s="57"/>
      <c r="TE87" s="57"/>
      <c r="TF87" s="57"/>
      <c r="TG87" s="57"/>
      <c r="TH87" s="57"/>
      <c r="TI87" s="57"/>
      <c r="TJ87" s="57"/>
      <c r="TK87" s="57"/>
      <c r="TL87" s="57"/>
      <c r="TM87" s="57"/>
      <c r="TN87" s="57"/>
      <c r="TO87" s="57"/>
      <c r="TP87" s="57"/>
      <c r="TQ87" s="57"/>
      <c r="TR87" s="57"/>
      <c r="TS87" s="57"/>
      <c r="TT87" s="57"/>
      <c r="TU87" s="57"/>
      <c r="TV87" s="57"/>
      <c r="TW87" s="57"/>
      <c r="TX87" s="57"/>
      <c r="TY87" s="57"/>
      <c r="TZ87" s="57"/>
      <c r="UA87" s="57"/>
      <c r="UB87" s="57"/>
      <c r="UC87" s="57"/>
      <c r="UD87" s="57"/>
      <c r="UE87" s="57"/>
      <c r="UF87" s="57"/>
      <c r="UG87" s="57"/>
      <c r="UH87" s="57"/>
      <c r="UI87" s="57"/>
      <c r="UJ87" s="57"/>
      <c r="UK87" s="57"/>
      <c r="UL87" s="57"/>
      <c r="UM87" s="57"/>
      <c r="UN87" s="57"/>
      <c r="UO87" s="57"/>
      <c r="UP87" s="57"/>
      <c r="UQ87" s="57"/>
      <c r="UR87" s="57"/>
      <c r="US87" s="57"/>
      <c r="UT87" s="57"/>
      <c r="UU87" s="57"/>
      <c r="UV87" s="57"/>
      <c r="UW87" s="57"/>
      <c r="UX87" s="57"/>
      <c r="UY87" s="57"/>
      <c r="UZ87" s="57"/>
      <c r="VA87" s="57"/>
      <c r="VB87" s="57"/>
      <c r="VC87" s="57"/>
      <c r="VD87" s="57"/>
      <c r="VE87" s="57"/>
      <c r="VF87" s="57"/>
      <c r="VG87" s="57"/>
      <c r="VH87" s="57"/>
      <c r="VI87" s="57"/>
      <c r="VJ87" s="57"/>
      <c r="VK87" s="57"/>
      <c r="VL87" s="57"/>
      <c r="VM87" s="57"/>
      <c r="VN87" s="57"/>
      <c r="VO87" s="57"/>
      <c r="VP87" s="57"/>
      <c r="VQ87" s="57"/>
      <c r="VR87" s="57"/>
      <c r="VS87" s="57"/>
      <c r="VT87" s="57"/>
      <c r="VU87" s="57"/>
      <c r="VV87" s="57"/>
      <c r="VW87" s="57"/>
      <c r="VX87" s="57"/>
      <c r="VY87" s="57"/>
      <c r="VZ87" s="57"/>
      <c r="WA87" s="57"/>
      <c r="WB87" s="57"/>
      <c r="WC87" s="57"/>
      <c r="WD87" s="57"/>
      <c r="WE87" s="57"/>
      <c r="WF87" s="57"/>
      <c r="WG87" s="57"/>
      <c r="WH87" s="57"/>
      <c r="WI87" s="57"/>
      <c r="WJ87" s="57"/>
      <c r="WK87" s="57"/>
      <c r="WL87" s="57"/>
      <c r="WM87" s="57"/>
      <c r="WN87" s="57"/>
      <c r="WO87" s="57"/>
      <c r="WP87" s="57"/>
      <c r="WQ87" s="57"/>
      <c r="WR87" s="57"/>
      <c r="WS87" s="57"/>
      <c r="WT87" s="57"/>
      <c r="WU87" s="57"/>
      <c r="WV87" s="57"/>
      <c r="WW87" s="57"/>
      <c r="WX87" s="57"/>
      <c r="WY87" s="57"/>
      <c r="WZ87" s="57"/>
      <c r="XA87" s="57"/>
      <c r="XB87" s="57"/>
      <c r="XC87" s="57"/>
      <c r="XD87" s="57"/>
      <c r="XE87" s="57"/>
      <c r="XF87" s="57"/>
      <c r="XG87" s="57"/>
      <c r="XH87" s="57"/>
      <c r="XI87" s="57"/>
      <c r="XJ87" s="57"/>
      <c r="XK87" s="57"/>
      <c r="XL87" s="57"/>
      <c r="XM87" s="57"/>
      <c r="XN87" s="57"/>
      <c r="XO87" s="57"/>
      <c r="XP87" s="57"/>
      <c r="XQ87" s="57"/>
      <c r="XR87" s="57"/>
      <c r="XS87" s="57"/>
      <c r="XT87" s="57"/>
      <c r="XU87" s="57"/>
      <c r="XV87" s="57"/>
      <c r="XW87" s="57"/>
      <c r="XX87" s="57"/>
      <c r="XY87" s="57"/>
      <c r="XZ87" s="57"/>
      <c r="YA87" s="57"/>
      <c r="YB87" s="57"/>
      <c r="YC87" s="57"/>
      <c r="YD87" s="57"/>
      <c r="YE87" s="57"/>
      <c r="YF87" s="57"/>
      <c r="YG87" s="57"/>
      <c r="YH87" s="57"/>
      <c r="YI87" s="57"/>
      <c r="YJ87" s="57"/>
      <c r="YK87" s="57"/>
      <c r="YL87" s="57"/>
      <c r="YM87" s="57"/>
      <c r="YN87" s="57"/>
      <c r="YO87" s="57"/>
      <c r="YP87" s="57"/>
      <c r="YQ87" s="57"/>
      <c r="YR87" s="57"/>
      <c r="YS87" s="57"/>
      <c r="YT87" s="57"/>
      <c r="YU87" s="57"/>
      <c r="YV87" s="57"/>
      <c r="YW87" s="57"/>
      <c r="YX87" s="57"/>
      <c r="YY87" s="57"/>
      <c r="YZ87" s="57"/>
      <c r="ZA87" s="57"/>
      <c r="ZB87" s="57"/>
      <c r="ZC87" s="57"/>
      <c r="ZD87" s="57"/>
      <c r="ZE87" s="57"/>
      <c r="ZF87" s="57"/>
      <c r="ZG87" s="57"/>
      <c r="ZH87" s="57"/>
      <c r="ZI87" s="57"/>
      <c r="ZJ87" s="57"/>
      <c r="ZK87" s="57"/>
      <c r="ZL87" s="57"/>
      <c r="ZM87" s="57"/>
      <c r="ZN87" s="57"/>
      <c r="ZO87" s="57"/>
      <c r="ZP87" s="57"/>
      <c r="ZQ87" s="57"/>
      <c r="ZR87" s="57"/>
      <c r="ZS87" s="57"/>
      <c r="ZT87" s="57"/>
      <c r="ZU87" s="57"/>
      <c r="ZV87" s="57"/>
      <c r="ZW87" s="57"/>
      <c r="ZX87" s="57"/>
      <c r="ZY87" s="57"/>
      <c r="ZZ87" s="57"/>
      <c r="AAA87" s="57"/>
      <c r="AAB87" s="57"/>
      <c r="AAC87" s="57"/>
      <c r="AAD87" s="57"/>
      <c r="AAE87" s="57"/>
      <c r="AAF87" s="57"/>
      <c r="AAG87" s="57"/>
      <c r="AAH87" s="57"/>
      <c r="AAI87" s="57"/>
      <c r="AAJ87" s="57"/>
      <c r="AAK87" s="57"/>
      <c r="AAL87" s="57"/>
      <c r="AAM87" s="57"/>
      <c r="AAN87" s="57"/>
      <c r="AAO87" s="57"/>
      <c r="AAP87" s="57"/>
      <c r="AAQ87" s="57"/>
      <c r="AAR87" s="57"/>
      <c r="AAS87" s="57"/>
      <c r="AAT87" s="57"/>
      <c r="AAU87" s="57"/>
      <c r="AAV87" s="57"/>
      <c r="AAW87" s="57"/>
      <c r="AAX87" s="57"/>
      <c r="AAY87" s="57"/>
      <c r="AAZ87" s="57"/>
      <c r="ABA87" s="57"/>
      <c r="ABB87" s="57"/>
      <c r="ABC87" s="57"/>
      <c r="ABD87" s="57"/>
      <c r="ABE87" s="57"/>
      <c r="ABF87" s="57"/>
      <c r="ABG87" s="57"/>
      <c r="ABH87" s="57"/>
      <c r="ABI87" s="57"/>
      <c r="ABJ87" s="57"/>
      <c r="ABK87" s="57"/>
      <c r="ABL87" s="57"/>
      <c r="ABM87" s="57"/>
      <c r="ABN87" s="57"/>
      <c r="ABO87" s="57"/>
      <c r="ABP87" s="57"/>
      <c r="ABQ87" s="57"/>
      <c r="ABR87" s="57"/>
    </row>
    <row r="88" spans="1:746" ht="14.5" customHeight="1" x14ac:dyDescent="0.55000000000000004">
      <c r="A88" s="21" t="s">
        <v>107</v>
      </c>
      <c r="B88" s="22"/>
      <c r="C88" s="22" t="s">
        <v>30</v>
      </c>
      <c r="D88" s="22" t="s">
        <v>23</v>
      </c>
      <c r="E88" s="23">
        <v>2617</v>
      </c>
      <c r="F88" s="23">
        <v>700</v>
      </c>
      <c r="G88" s="24">
        <f>100+300</f>
        <v>400</v>
      </c>
      <c r="H88" s="22">
        <v>300</v>
      </c>
      <c r="I88" s="22">
        <v>300</v>
      </c>
      <c r="J88" s="22">
        <v>800</v>
      </c>
      <c r="K88" s="30">
        <v>0</v>
      </c>
      <c r="L88" s="30">
        <v>0</v>
      </c>
      <c r="M88" s="30">
        <v>212</v>
      </c>
      <c r="N88" s="50">
        <f t="shared" ref="N88:N90" si="13">SUM(K88:M88)</f>
        <v>212</v>
      </c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6"/>
      <c r="DR88" s="106"/>
      <c r="DS88" s="106"/>
      <c r="DT88" s="106"/>
      <c r="DU88" s="106"/>
      <c r="DV88" s="106"/>
      <c r="DW88" s="106"/>
      <c r="DX88" s="106"/>
      <c r="DY88" s="106"/>
      <c r="DZ88" s="106"/>
      <c r="EA88" s="106"/>
      <c r="EB88" s="106"/>
      <c r="EC88" s="106"/>
      <c r="ED88" s="106"/>
      <c r="EE88" s="106"/>
      <c r="EF88" s="106"/>
      <c r="EG88" s="106"/>
      <c r="EH88" s="106"/>
      <c r="EI88" s="106"/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6"/>
      <c r="EU88" s="106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6"/>
      <c r="FG88" s="106"/>
      <c r="FH88" s="106"/>
      <c r="FI88" s="106"/>
      <c r="FJ88" s="106"/>
      <c r="FK88" s="106"/>
      <c r="FL88" s="106"/>
      <c r="FM88" s="106"/>
      <c r="FN88" s="106"/>
      <c r="FO88" s="106"/>
      <c r="FP88" s="106"/>
      <c r="FQ88" s="106"/>
      <c r="FR88" s="106"/>
      <c r="FS88" s="106"/>
      <c r="FT88" s="106"/>
      <c r="FU88" s="106"/>
      <c r="FV88" s="106"/>
      <c r="FW88" s="106"/>
      <c r="FX88" s="106"/>
      <c r="FY88" s="106"/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6"/>
      <c r="GO88" s="106"/>
      <c r="GP88" s="106"/>
      <c r="GQ88" s="106"/>
      <c r="GR88" s="106"/>
      <c r="GS88" s="106"/>
      <c r="GT88" s="106"/>
      <c r="GU88" s="106"/>
      <c r="GV88" s="106"/>
      <c r="GW88" s="106"/>
      <c r="GX88" s="106"/>
      <c r="GY88" s="106"/>
      <c r="GZ88" s="106"/>
      <c r="HA88" s="106"/>
      <c r="HB88" s="106"/>
      <c r="HC88" s="106"/>
      <c r="HD88" s="106"/>
      <c r="HE88" s="106"/>
      <c r="HF88" s="106"/>
      <c r="HG88" s="106"/>
      <c r="HH88" s="106"/>
      <c r="HI88" s="106"/>
      <c r="HJ88" s="106"/>
      <c r="HK88" s="106"/>
      <c r="HL88" s="106"/>
      <c r="HM88" s="106"/>
      <c r="HN88" s="106"/>
      <c r="HO88" s="106"/>
      <c r="HP88" s="106"/>
      <c r="HQ88" s="106"/>
      <c r="HR88" s="106"/>
      <c r="HS88" s="106"/>
      <c r="HT88" s="106"/>
      <c r="HU88" s="106"/>
      <c r="HV88" s="106"/>
      <c r="HW88" s="106"/>
      <c r="HX88" s="106"/>
      <c r="HY88" s="106"/>
      <c r="HZ88" s="106"/>
      <c r="IA88" s="106"/>
      <c r="IB88" s="106"/>
      <c r="IC88" s="106"/>
      <c r="ID88" s="106"/>
      <c r="IE88" s="106"/>
      <c r="IF88" s="106"/>
      <c r="IG88" s="106"/>
      <c r="IH88" s="106"/>
      <c r="II88" s="106"/>
      <c r="IJ88" s="106"/>
      <c r="IK88" s="106"/>
      <c r="IL88" s="106"/>
      <c r="IM88" s="106"/>
      <c r="IN88" s="106"/>
      <c r="IO88" s="106"/>
      <c r="IP88" s="106"/>
      <c r="IQ88" s="106"/>
      <c r="IR88" s="106"/>
      <c r="IS88" s="106"/>
      <c r="IT88" s="106"/>
      <c r="IU88" s="106"/>
      <c r="IV88" s="106"/>
      <c r="IW88" s="106"/>
      <c r="IX88" s="106"/>
      <c r="IY88" s="106"/>
      <c r="IZ88" s="106"/>
      <c r="JA88" s="106"/>
      <c r="JB88" s="106"/>
      <c r="JC88" s="106"/>
      <c r="JD88" s="106"/>
      <c r="JE88" s="106"/>
      <c r="JF88" s="106"/>
      <c r="JG88" s="106"/>
      <c r="JH88" s="106"/>
      <c r="JI88" s="106"/>
      <c r="JJ88" s="106"/>
      <c r="JK88" s="106"/>
      <c r="JL88" s="106"/>
      <c r="JM88" s="106"/>
      <c r="JN88" s="106"/>
      <c r="JO88" s="106"/>
      <c r="JP88" s="106"/>
      <c r="JQ88" s="106"/>
      <c r="JR88" s="106"/>
      <c r="JS88" s="106"/>
      <c r="JT88" s="106"/>
      <c r="JU88" s="106"/>
      <c r="JV88" s="106"/>
      <c r="JW88" s="106"/>
      <c r="JX88" s="106"/>
      <c r="JY88" s="106"/>
      <c r="JZ88" s="106"/>
      <c r="KA88" s="106"/>
      <c r="KB88" s="106"/>
      <c r="KC88" s="106"/>
      <c r="KD88" s="106"/>
      <c r="KE88" s="106"/>
      <c r="KF88" s="106"/>
      <c r="KG88" s="106"/>
      <c r="KH88" s="106"/>
      <c r="KI88" s="106"/>
      <c r="KJ88" s="106"/>
      <c r="KK88" s="106"/>
      <c r="KL88" s="106"/>
      <c r="KM88" s="106"/>
      <c r="KN88" s="106"/>
      <c r="KO88" s="106"/>
      <c r="KP88" s="106"/>
      <c r="KQ88" s="106"/>
      <c r="KR88" s="106"/>
      <c r="KS88" s="106"/>
      <c r="KT88" s="106"/>
      <c r="KU88" s="106"/>
      <c r="KV88" s="106"/>
      <c r="KW88" s="106"/>
      <c r="KX88" s="106"/>
      <c r="KY88" s="106"/>
      <c r="KZ88" s="106"/>
      <c r="LA88" s="106"/>
      <c r="LB88" s="106"/>
      <c r="LC88" s="106"/>
      <c r="LD88" s="106"/>
      <c r="LE88" s="106"/>
      <c r="LF88" s="106"/>
      <c r="LG88" s="106"/>
      <c r="LH88" s="106"/>
      <c r="LI88" s="106"/>
      <c r="LJ88" s="106"/>
      <c r="LK88" s="106"/>
      <c r="LL88" s="106"/>
      <c r="LM88" s="106"/>
      <c r="LN88" s="106"/>
      <c r="LO88" s="106"/>
      <c r="LP88" s="106"/>
      <c r="LQ88" s="106"/>
      <c r="LR88" s="106"/>
      <c r="LS88" s="106"/>
      <c r="LT88" s="106"/>
      <c r="LU88" s="106"/>
      <c r="LV88" s="106"/>
      <c r="LW88" s="106"/>
      <c r="LX88" s="106"/>
      <c r="LY88" s="106"/>
      <c r="LZ88" s="106"/>
      <c r="MA88" s="106"/>
      <c r="MB88" s="106"/>
      <c r="MC88" s="106"/>
      <c r="MD88" s="106"/>
      <c r="ME88" s="106"/>
      <c r="MF88" s="106"/>
      <c r="MG88" s="106"/>
      <c r="MH88" s="106"/>
      <c r="MI88" s="106"/>
      <c r="MJ88" s="106"/>
      <c r="MK88" s="106"/>
      <c r="ML88" s="106"/>
      <c r="MM88" s="106"/>
      <c r="MN88" s="106"/>
      <c r="MO88" s="106"/>
      <c r="MP88" s="106"/>
      <c r="MQ88" s="106"/>
      <c r="MR88" s="106"/>
      <c r="MS88" s="106"/>
      <c r="MT88" s="106"/>
      <c r="MU88" s="106"/>
      <c r="MV88" s="106"/>
      <c r="MW88" s="106"/>
      <c r="MX88" s="106"/>
      <c r="MY88" s="106"/>
      <c r="MZ88" s="106"/>
      <c r="NA88" s="106"/>
      <c r="NB88" s="106"/>
      <c r="NC88" s="106"/>
      <c r="ND88" s="106"/>
      <c r="NE88" s="106"/>
      <c r="NF88" s="106"/>
      <c r="NG88" s="106"/>
      <c r="NH88" s="106"/>
      <c r="NI88" s="106"/>
      <c r="NJ88" s="106"/>
      <c r="NK88" s="106"/>
      <c r="NL88" s="106"/>
      <c r="NM88" s="106"/>
      <c r="NN88" s="106"/>
      <c r="NO88" s="106"/>
      <c r="NP88" s="106"/>
      <c r="NQ88" s="106"/>
      <c r="NR88" s="106"/>
      <c r="NS88" s="106"/>
      <c r="NT88" s="106"/>
      <c r="NU88" s="106"/>
      <c r="NV88" s="106"/>
      <c r="NW88" s="106"/>
      <c r="NX88" s="106"/>
      <c r="NY88" s="106"/>
      <c r="NZ88" s="106"/>
      <c r="OA88" s="106"/>
      <c r="OB88" s="106"/>
      <c r="OC88" s="106"/>
      <c r="OD88" s="106"/>
      <c r="OE88" s="106"/>
      <c r="OF88" s="106"/>
      <c r="OG88" s="106"/>
      <c r="OH88" s="106"/>
      <c r="OI88" s="106"/>
      <c r="OJ88" s="106"/>
      <c r="OK88" s="106"/>
      <c r="OL88" s="106"/>
      <c r="OM88" s="106"/>
      <c r="ON88" s="106"/>
      <c r="OO88" s="106"/>
      <c r="OP88" s="106"/>
      <c r="OQ88" s="106"/>
      <c r="OR88" s="106"/>
      <c r="OS88" s="106"/>
      <c r="OT88" s="106"/>
      <c r="OU88" s="106"/>
      <c r="OV88" s="106"/>
      <c r="OW88" s="106"/>
      <c r="OX88" s="106"/>
      <c r="OY88" s="106"/>
      <c r="OZ88" s="106"/>
      <c r="PA88" s="106"/>
      <c r="PB88" s="106"/>
      <c r="PC88" s="106"/>
      <c r="PD88" s="106"/>
      <c r="PE88" s="106"/>
      <c r="PF88" s="106"/>
      <c r="PG88" s="106"/>
      <c r="PH88" s="106"/>
      <c r="PI88" s="106"/>
      <c r="PJ88" s="106"/>
      <c r="PK88" s="106"/>
      <c r="PL88" s="106"/>
      <c r="PM88" s="106"/>
      <c r="PN88" s="106"/>
      <c r="PO88" s="106"/>
      <c r="PP88" s="106"/>
      <c r="PQ88" s="106"/>
      <c r="PR88" s="106"/>
      <c r="PS88" s="106"/>
      <c r="PT88" s="106"/>
      <c r="PU88" s="106"/>
      <c r="PV88" s="106"/>
      <c r="PW88" s="106"/>
      <c r="PX88" s="106"/>
      <c r="PY88" s="106"/>
      <c r="PZ88" s="106"/>
      <c r="QA88" s="106"/>
      <c r="QB88" s="106"/>
      <c r="QC88" s="106"/>
      <c r="QD88" s="106"/>
      <c r="QE88" s="106"/>
      <c r="QF88" s="106"/>
      <c r="QG88" s="106"/>
      <c r="QH88" s="106"/>
      <c r="QI88" s="106"/>
      <c r="QJ88" s="106"/>
      <c r="QK88" s="106"/>
      <c r="QL88" s="106"/>
      <c r="QM88" s="106"/>
      <c r="QN88" s="106"/>
      <c r="QO88" s="106"/>
      <c r="QP88" s="106"/>
      <c r="QQ88" s="106"/>
      <c r="QR88" s="106"/>
      <c r="QS88" s="106"/>
      <c r="QT88" s="106"/>
      <c r="QU88" s="106"/>
      <c r="QV88" s="106"/>
      <c r="QW88" s="106"/>
      <c r="QX88" s="106"/>
      <c r="QY88" s="106"/>
      <c r="QZ88" s="106"/>
      <c r="RA88" s="106"/>
      <c r="RB88" s="106"/>
      <c r="RC88" s="106"/>
      <c r="RD88" s="106"/>
      <c r="RE88" s="106"/>
      <c r="RF88" s="106"/>
      <c r="RG88" s="106"/>
      <c r="RH88" s="106"/>
      <c r="RI88" s="106"/>
      <c r="RJ88" s="106"/>
      <c r="RK88" s="106"/>
      <c r="RL88" s="106"/>
      <c r="RM88" s="106"/>
      <c r="RN88" s="106"/>
      <c r="RO88" s="106"/>
      <c r="RP88" s="106"/>
      <c r="RQ88" s="106"/>
      <c r="RR88" s="106"/>
      <c r="RS88" s="106"/>
      <c r="RT88" s="106"/>
      <c r="RU88" s="106"/>
      <c r="RV88" s="106"/>
      <c r="RW88" s="106"/>
      <c r="RX88" s="106"/>
      <c r="RY88" s="106"/>
      <c r="RZ88" s="106"/>
      <c r="SA88" s="106"/>
      <c r="SB88" s="106"/>
      <c r="SC88" s="106"/>
      <c r="SD88" s="106"/>
      <c r="SE88" s="106"/>
      <c r="SF88" s="106"/>
      <c r="SG88" s="106"/>
      <c r="SH88" s="106"/>
      <c r="SI88" s="106"/>
      <c r="SJ88" s="106"/>
      <c r="SK88" s="106"/>
      <c r="SL88" s="106"/>
      <c r="SM88" s="106"/>
      <c r="SN88" s="106"/>
      <c r="SO88" s="106"/>
      <c r="SP88" s="106"/>
      <c r="SQ88" s="106"/>
      <c r="SR88" s="106"/>
      <c r="SS88" s="106"/>
      <c r="ST88" s="106"/>
      <c r="SU88" s="106"/>
      <c r="SV88" s="106"/>
      <c r="SW88" s="106"/>
      <c r="SX88" s="106"/>
      <c r="SY88" s="106"/>
      <c r="SZ88" s="106"/>
      <c r="TA88" s="106"/>
      <c r="TB88" s="106"/>
      <c r="TC88" s="106"/>
      <c r="TD88" s="106"/>
      <c r="TE88" s="106"/>
      <c r="TF88" s="106"/>
      <c r="TG88" s="106"/>
      <c r="TH88" s="106"/>
      <c r="TI88" s="106"/>
      <c r="TJ88" s="106"/>
      <c r="TK88" s="106"/>
      <c r="TL88" s="106"/>
      <c r="TM88" s="106"/>
      <c r="TN88" s="106"/>
      <c r="TO88" s="106"/>
      <c r="TP88" s="106"/>
      <c r="TQ88" s="106"/>
      <c r="TR88" s="106"/>
      <c r="TS88" s="106"/>
      <c r="TT88" s="106"/>
      <c r="TU88" s="106"/>
      <c r="TV88" s="106"/>
      <c r="TW88" s="106"/>
      <c r="TX88" s="106"/>
      <c r="TY88" s="106"/>
      <c r="TZ88" s="106"/>
      <c r="UA88" s="106"/>
      <c r="UB88" s="106"/>
      <c r="UC88" s="106"/>
      <c r="UD88" s="106"/>
      <c r="UE88" s="106"/>
      <c r="UF88" s="106"/>
      <c r="UG88" s="106"/>
      <c r="UH88" s="106"/>
      <c r="UI88" s="106"/>
      <c r="UJ88" s="106"/>
      <c r="UK88" s="106"/>
      <c r="UL88" s="106"/>
      <c r="UM88" s="106"/>
      <c r="UN88" s="106"/>
      <c r="UO88" s="106"/>
      <c r="UP88" s="106"/>
      <c r="UQ88" s="106"/>
      <c r="UR88" s="106"/>
      <c r="US88" s="106"/>
      <c r="UT88" s="106"/>
      <c r="UU88" s="106"/>
      <c r="UV88" s="106"/>
      <c r="UW88" s="106"/>
      <c r="UX88" s="106"/>
      <c r="UY88" s="106"/>
      <c r="UZ88" s="106"/>
      <c r="VA88" s="106"/>
      <c r="VB88" s="106"/>
      <c r="VC88" s="106"/>
      <c r="VD88" s="106"/>
      <c r="VE88" s="106"/>
      <c r="VF88" s="106"/>
      <c r="VG88" s="106"/>
      <c r="VH88" s="106"/>
      <c r="VI88" s="106"/>
      <c r="VJ88" s="106"/>
      <c r="VK88" s="106"/>
      <c r="VL88" s="106"/>
      <c r="VM88" s="106"/>
      <c r="VN88" s="106"/>
      <c r="VO88" s="106"/>
      <c r="VP88" s="106"/>
      <c r="VQ88" s="106"/>
      <c r="VR88" s="106"/>
      <c r="VS88" s="106"/>
      <c r="VT88" s="106"/>
      <c r="VU88" s="106"/>
      <c r="VV88" s="106"/>
      <c r="VW88" s="106"/>
      <c r="VX88" s="106"/>
      <c r="VY88" s="106"/>
      <c r="VZ88" s="106"/>
      <c r="WA88" s="106"/>
      <c r="WB88" s="106"/>
      <c r="WC88" s="106"/>
      <c r="WD88" s="106"/>
      <c r="WE88" s="106"/>
      <c r="WF88" s="106"/>
      <c r="WG88" s="106"/>
      <c r="WH88" s="106"/>
      <c r="WI88" s="106"/>
      <c r="WJ88" s="106"/>
      <c r="WK88" s="106"/>
      <c r="WL88" s="106"/>
      <c r="WM88" s="106"/>
      <c r="WN88" s="106"/>
      <c r="WO88" s="106"/>
      <c r="WP88" s="106"/>
      <c r="WQ88" s="106"/>
      <c r="WR88" s="106"/>
      <c r="WS88" s="106"/>
      <c r="WT88" s="106"/>
      <c r="WU88" s="106"/>
      <c r="WV88" s="106"/>
      <c r="WW88" s="106"/>
      <c r="WX88" s="106"/>
      <c r="WY88" s="106"/>
      <c r="WZ88" s="106"/>
      <c r="XA88" s="106"/>
      <c r="XB88" s="106"/>
      <c r="XC88" s="106"/>
      <c r="XD88" s="106"/>
      <c r="XE88" s="106"/>
      <c r="XF88" s="106"/>
      <c r="XG88" s="106"/>
      <c r="XH88" s="106"/>
      <c r="XI88" s="106"/>
      <c r="XJ88" s="106"/>
      <c r="XK88" s="106"/>
      <c r="XL88" s="106"/>
      <c r="XM88" s="106"/>
      <c r="XN88" s="106"/>
      <c r="XO88" s="106"/>
      <c r="XP88" s="106"/>
      <c r="XQ88" s="106"/>
      <c r="XR88" s="106"/>
      <c r="XS88" s="106"/>
      <c r="XT88" s="106"/>
      <c r="XU88" s="106"/>
      <c r="XV88" s="106"/>
      <c r="XW88" s="106"/>
      <c r="XX88" s="106"/>
      <c r="XY88" s="106"/>
      <c r="XZ88" s="106"/>
      <c r="YA88" s="106"/>
      <c r="YB88" s="106"/>
      <c r="YC88" s="106"/>
      <c r="YD88" s="106"/>
      <c r="YE88" s="106"/>
      <c r="YF88" s="106"/>
      <c r="YG88" s="106"/>
      <c r="YH88" s="106"/>
      <c r="YI88" s="106"/>
      <c r="YJ88" s="106"/>
      <c r="YK88" s="106"/>
      <c r="YL88" s="106"/>
      <c r="YM88" s="106"/>
      <c r="YN88" s="106"/>
      <c r="YO88" s="106"/>
      <c r="YP88" s="106"/>
      <c r="YQ88" s="106"/>
      <c r="YR88" s="106"/>
      <c r="YS88" s="106"/>
      <c r="YT88" s="106"/>
      <c r="YU88" s="106"/>
      <c r="YV88" s="106"/>
      <c r="YW88" s="106"/>
      <c r="YX88" s="106"/>
      <c r="YY88" s="106"/>
      <c r="YZ88" s="106"/>
      <c r="ZA88" s="106"/>
      <c r="ZB88" s="106"/>
      <c r="ZC88" s="106"/>
      <c r="ZD88" s="106"/>
      <c r="ZE88" s="106"/>
      <c r="ZF88" s="106"/>
      <c r="ZG88" s="106"/>
      <c r="ZH88" s="106"/>
      <c r="ZI88" s="106"/>
      <c r="ZJ88" s="106"/>
      <c r="ZK88" s="106"/>
      <c r="ZL88" s="106"/>
      <c r="ZM88" s="106"/>
      <c r="ZN88" s="106"/>
      <c r="ZO88" s="106"/>
      <c r="ZP88" s="106"/>
      <c r="ZQ88" s="106"/>
      <c r="ZR88" s="106"/>
      <c r="ZS88" s="106"/>
      <c r="ZT88" s="106"/>
      <c r="ZU88" s="106"/>
      <c r="ZV88" s="106"/>
      <c r="ZW88" s="106"/>
      <c r="ZX88" s="106"/>
      <c r="ZY88" s="106"/>
      <c r="ZZ88" s="106"/>
      <c r="AAA88" s="106"/>
      <c r="AAB88" s="106"/>
      <c r="AAC88" s="106"/>
      <c r="AAD88" s="106"/>
      <c r="AAE88" s="106"/>
      <c r="AAF88" s="106"/>
      <c r="AAG88" s="106"/>
      <c r="AAH88" s="106"/>
      <c r="AAI88" s="106"/>
      <c r="AAJ88" s="106"/>
      <c r="AAK88" s="106"/>
      <c r="AAL88" s="106"/>
      <c r="AAM88" s="106"/>
      <c r="AAN88" s="106"/>
      <c r="AAO88" s="106"/>
      <c r="AAP88" s="106"/>
      <c r="AAQ88" s="106"/>
      <c r="AAR88" s="106"/>
      <c r="AAS88" s="106"/>
      <c r="AAT88" s="106"/>
      <c r="AAU88" s="106"/>
      <c r="AAV88" s="106"/>
      <c r="AAW88" s="106"/>
      <c r="AAX88" s="106"/>
      <c r="AAY88" s="106"/>
      <c r="AAZ88" s="106"/>
      <c r="ABA88" s="106"/>
      <c r="ABB88" s="106"/>
      <c r="ABC88" s="106"/>
      <c r="ABD88" s="106"/>
      <c r="ABE88" s="106"/>
      <c r="ABF88" s="106"/>
      <c r="ABG88" s="106"/>
      <c r="ABH88" s="106"/>
      <c r="ABI88" s="106"/>
      <c r="ABJ88" s="106"/>
      <c r="ABK88" s="106"/>
      <c r="ABL88" s="106"/>
      <c r="ABM88" s="106"/>
      <c r="ABN88" s="106"/>
      <c r="ABO88" s="106"/>
      <c r="ABP88" s="106"/>
      <c r="ABQ88" s="106"/>
      <c r="ABR88" s="106"/>
    </row>
    <row r="89" spans="1:746" ht="14.5" customHeight="1" x14ac:dyDescent="0.55000000000000004">
      <c r="A89" s="21" t="s">
        <v>108</v>
      </c>
      <c r="B89" s="22" t="s">
        <v>64</v>
      </c>
      <c r="C89" s="22" t="s">
        <v>58</v>
      </c>
      <c r="D89" s="22" t="s">
        <v>23</v>
      </c>
      <c r="E89" s="23">
        <v>3507</v>
      </c>
      <c r="F89" s="24">
        <v>950</v>
      </c>
      <c r="G89" s="24">
        <v>950</v>
      </c>
      <c r="H89" s="22">
        <v>800</v>
      </c>
      <c r="I89" s="22">
        <v>800</v>
      </c>
      <c r="J89" s="22">
        <v>600</v>
      </c>
      <c r="K89" s="30">
        <v>0</v>
      </c>
      <c r="L89" s="30">
        <v>0</v>
      </c>
      <c r="M89" s="30">
        <v>0</v>
      </c>
      <c r="N89" s="50">
        <f t="shared" si="13"/>
        <v>0</v>
      </c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  <c r="IV89" s="57"/>
      <c r="IW89" s="57"/>
      <c r="IX89" s="57"/>
      <c r="IY89" s="57"/>
      <c r="IZ89" s="57"/>
      <c r="JA89" s="57"/>
      <c r="JB89" s="57"/>
      <c r="JC89" s="57"/>
      <c r="JD89" s="57"/>
      <c r="JE89" s="57"/>
      <c r="JF89" s="57"/>
      <c r="JG89" s="57"/>
      <c r="JH89" s="57"/>
      <c r="JI89" s="57"/>
      <c r="JJ89" s="57"/>
      <c r="JK89" s="57"/>
      <c r="JL89" s="57"/>
      <c r="JM89" s="57"/>
      <c r="JN89" s="57"/>
      <c r="JO89" s="57"/>
      <c r="JP89" s="57"/>
      <c r="JQ89" s="57"/>
      <c r="JR89" s="57"/>
      <c r="JS89" s="57"/>
      <c r="JT89" s="57"/>
      <c r="JU89" s="57"/>
      <c r="JV89" s="57"/>
      <c r="JW89" s="57"/>
      <c r="JX89" s="57"/>
      <c r="JY89" s="57"/>
      <c r="JZ89" s="57"/>
      <c r="KA89" s="57"/>
      <c r="KB89" s="57"/>
      <c r="KC89" s="57"/>
      <c r="KD89" s="57"/>
      <c r="KE89" s="57"/>
      <c r="KF89" s="57"/>
      <c r="KG89" s="57"/>
      <c r="KH89" s="57"/>
      <c r="KI89" s="57"/>
      <c r="KJ89" s="57"/>
      <c r="KK89" s="57"/>
      <c r="KL89" s="57"/>
      <c r="KM89" s="57"/>
      <c r="KN89" s="57"/>
      <c r="KO89" s="57"/>
      <c r="KP89" s="57"/>
      <c r="KQ89" s="57"/>
      <c r="KR89" s="57"/>
      <c r="KS89" s="57"/>
      <c r="KT89" s="57"/>
      <c r="KU89" s="57"/>
      <c r="KV89" s="57"/>
      <c r="KW89" s="57"/>
      <c r="KX89" s="57"/>
      <c r="KY89" s="57"/>
      <c r="KZ89" s="57"/>
      <c r="LA89" s="57"/>
      <c r="LB89" s="57"/>
      <c r="LC89" s="57"/>
      <c r="LD89" s="57"/>
      <c r="LE89" s="57"/>
      <c r="LF89" s="57"/>
      <c r="LG89" s="57"/>
      <c r="LH89" s="57"/>
      <c r="LI89" s="57"/>
      <c r="LJ89" s="57"/>
      <c r="LK89" s="57"/>
      <c r="LL89" s="57"/>
      <c r="LM89" s="57"/>
      <c r="LN89" s="57"/>
      <c r="LO89" s="57"/>
      <c r="LP89" s="57"/>
      <c r="LQ89" s="57"/>
      <c r="LR89" s="57"/>
      <c r="LS89" s="57"/>
      <c r="LT89" s="57"/>
      <c r="LU89" s="57"/>
      <c r="LV89" s="57"/>
      <c r="LW89" s="57"/>
      <c r="LX89" s="57"/>
      <c r="LY89" s="57"/>
      <c r="LZ89" s="57"/>
      <c r="MA89" s="57"/>
      <c r="MB89" s="57"/>
      <c r="MC89" s="57"/>
      <c r="MD89" s="57"/>
      <c r="ME89" s="57"/>
      <c r="MF89" s="57"/>
      <c r="MG89" s="57"/>
      <c r="MH89" s="57"/>
      <c r="MI89" s="57"/>
      <c r="MJ89" s="57"/>
      <c r="MK89" s="57"/>
      <c r="ML89" s="57"/>
      <c r="MM89" s="57"/>
      <c r="MN89" s="57"/>
      <c r="MO89" s="57"/>
      <c r="MP89" s="57"/>
      <c r="MQ89" s="57"/>
      <c r="MR89" s="57"/>
      <c r="MS89" s="57"/>
      <c r="MT89" s="57"/>
      <c r="MU89" s="57"/>
      <c r="MV89" s="57"/>
      <c r="MW89" s="57"/>
      <c r="MX89" s="57"/>
      <c r="MY89" s="57"/>
      <c r="MZ89" s="57"/>
      <c r="NA89" s="57"/>
      <c r="NB89" s="57"/>
      <c r="NC89" s="57"/>
      <c r="ND89" s="57"/>
      <c r="NE89" s="57"/>
      <c r="NF89" s="57"/>
      <c r="NG89" s="57"/>
      <c r="NH89" s="57"/>
      <c r="NI89" s="57"/>
      <c r="NJ89" s="57"/>
      <c r="NK89" s="57"/>
      <c r="NL89" s="57"/>
      <c r="NM89" s="57"/>
      <c r="NN89" s="57"/>
      <c r="NO89" s="57"/>
      <c r="NP89" s="57"/>
      <c r="NQ89" s="57"/>
      <c r="NR89" s="57"/>
      <c r="NS89" s="57"/>
      <c r="NT89" s="57"/>
      <c r="NU89" s="57"/>
      <c r="NV89" s="57"/>
      <c r="NW89" s="57"/>
      <c r="NX89" s="57"/>
      <c r="NY89" s="57"/>
      <c r="NZ89" s="57"/>
      <c r="OA89" s="57"/>
      <c r="OB89" s="57"/>
      <c r="OC89" s="57"/>
      <c r="OD89" s="57"/>
      <c r="OE89" s="57"/>
      <c r="OF89" s="57"/>
      <c r="OG89" s="57"/>
      <c r="OH89" s="57"/>
      <c r="OI89" s="57"/>
      <c r="OJ89" s="57"/>
      <c r="OK89" s="57"/>
      <c r="OL89" s="57"/>
      <c r="OM89" s="57"/>
      <c r="ON89" s="57"/>
      <c r="OO89" s="57"/>
      <c r="OP89" s="57"/>
      <c r="OQ89" s="57"/>
      <c r="OR89" s="57"/>
      <c r="OS89" s="57"/>
      <c r="OT89" s="57"/>
      <c r="OU89" s="57"/>
      <c r="OV89" s="57"/>
      <c r="OW89" s="57"/>
      <c r="OX89" s="57"/>
      <c r="OY89" s="57"/>
      <c r="OZ89" s="57"/>
      <c r="PA89" s="57"/>
      <c r="PB89" s="57"/>
      <c r="PC89" s="57"/>
      <c r="PD89" s="57"/>
      <c r="PE89" s="57"/>
      <c r="PF89" s="57"/>
      <c r="PG89" s="57"/>
      <c r="PH89" s="57"/>
      <c r="PI89" s="57"/>
      <c r="PJ89" s="57"/>
      <c r="PK89" s="57"/>
      <c r="PL89" s="57"/>
      <c r="PM89" s="57"/>
      <c r="PN89" s="57"/>
      <c r="PO89" s="57"/>
      <c r="PP89" s="57"/>
      <c r="PQ89" s="57"/>
      <c r="PR89" s="57"/>
      <c r="PS89" s="57"/>
      <c r="PT89" s="57"/>
      <c r="PU89" s="57"/>
      <c r="PV89" s="57"/>
      <c r="PW89" s="57"/>
      <c r="PX89" s="57"/>
      <c r="PY89" s="57"/>
      <c r="PZ89" s="57"/>
      <c r="QA89" s="57"/>
      <c r="QB89" s="57"/>
      <c r="QC89" s="57"/>
      <c r="QD89" s="57"/>
      <c r="QE89" s="57"/>
      <c r="QF89" s="57"/>
      <c r="QG89" s="57"/>
      <c r="QH89" s="57"/>
      <c r="QI89" s="57"/>
      <c r="QJ89" s="57"/>
      <c r="QK89" s="57"/>
      <c r="QL89" s="57"/>
      <c r="QM89" s="57"/>
      <c r="QN89" s="57"/>
      <c r="QO89" s="57"/>
      <c r="QP89" s="57"/>
      <c r="QQ89" s="57"/>
      <c r="QR89" s="57"/>
      <c r="QS89" s="57"/>
      <c r="QT89" s="57"/>
      <c r="QU89" s="57"/>
      <c r="QV89" s="57"/>
      <c r="QW89" s="57"/>
      <c r="QX89" s="57"/>
      <c r="QY89" s="57"/>
      <c r="QZ89" s="57"/>
      <c r="RA89" s="57"/>
      <c r="RB89" s="57"/>
      <c r="RC89" s="57"/>
      <c r="RD89" s="57"/>
      <c r="RE89" s="57"/>
      <c r="RF89" s="57"/>
      <c r="RG89" s="57"/>
      <c r="RH89" s="57"/>
      <c r="RI89" s="57"/>
      <c r="RJ89" s="57"/>
      <c r="RK89" s="57"/>
      <c r="RL89" s="57"/>
      <c r="RM89" s="57"/>
      <c r="RN89" s="57"/>
      <c r="RO89" s="57"/>
      <c r="RP89" s="57"/>
      <c r="RQ89" s="57"/>
      <c r="RR89" s="57"/>
      <c r="RS89" s="57"/>
      <c r="RT89" s="57"/>
      <c r="RU89" s="57"/>
      <c r="RV89" s="57"/>
      <c r="RW89" s="57"/>
      <c r="RX89" s="57"/>
      <c r="RY89" s="57"/>
      <c r="RZ89" s="57"/>
      <c r="SA89" s="57"/>
      <c r="SB89" s="57"/>
      <c r="SC89" s="57"/>
      <c r="SD89" s="57"/>
      <c r="SE89" s="57"/>
      <c r="SF89" s="57"/>
      <c r="SG89" s="57"/>
      <c r="SH89" s="57"/>
      <c r="SI89" s="57"/>
      <c r="SJ89" s="57"/>
      <c r="SK89" s="57"/>
      <c r="SL89" s="57"/>
      <c r="SM89" s="57"/>
      <c r="SN89" s="57"/>
      <c r="SO89" s="57"/>
      <c r="SP89" s="57"/>
      <c r="SQ89" s="57"/>
      <c r="SR89" s="57"/>
      <c r="SS89" s="57"/>
      <c r="ST89" s="57"/>
      <c r="SU89" s="57"/>
      <c r="SV89" s="57"/>
      <c r="SW89" s="57"/>
      <c r="SX89" s="57"/>
      <c r="SY89" s="57"/>
      <c r="SZ89" s="57"/>
      <c r="TA89" s="57"/>
      <c r="TB89" s="57"/>
      <c r="TC89" s="57"/>
      <c r="TD89" s="57"/>
      <c r="TE89" s="57"/>
      <c r="TF89" s="57"/>
      <c r="TG89" s="57"/>
      <c r="TH89" s="57"/>
      <c r="TI89" s="57"/>
      <c r="TJ89" s="57"/>
      <c r="TK89" s="57"/>
      <c r="TL89" s="57"/>
      <c r="TM89" s="57"/>
      <c r="TN89" s="57"/>
      <c r="TO89" s="57"/>
      <c r="TP89" s="57"/>
      <c r="TQ89" s="57"/>
      <c r="TR89" s="57"/>
      <c r="TS89" s="57"/>
      <c r="TT89" s="57"/>
      <c r="TU89" s="57"/>
      <c r="TV89" s="57"/>
      <c r="TW89" s="57"/>
      <c r="TX89" s="57"/>
      <c r="TY89" s="57"/>
      <c r="TZ89" s="57"/>
      <c r="UA89" s="57"/>
      <c r="UB89" s="57"/>
      <c r="UC89" s="57"/>
      <c r="UD89" s="57"/>
      <c r="UE89" s="57"/>
      <c r="UF89" s="57"/>
      <c r="UG89" s="57"/>
      <c r="UH89" s="57"/>
      <c r="UI89" s="57"/>
      <c r="UJ89" s="57"/>
      <c r="UK89" s="57"/>
      <c r="UL89" s="57"/>
      <c r="UM89" s="57"/>
      <c r="UN89" s="57"/>
      <c r="UO89" s="57"/>
      <c r="UP89" s="57"/>
      <c r="UQ89" s="57"/>
      <c r="UR89" s="57"/>
      <c r="US89" s="57"/>
      <c r="UT89" s="57"/>
      <c r="UU89" s="57"/>
      <c r="UV89" s="57"/>
      <c r="UW89" s="57"/>
      <c r="UX89" s="57"/>
      <c r="UY89" s="57"/>
      <c r="UZ89" s="57"/>
      <c r="VA89" s="57"/>
      <c r="VB89" s="57"/>
      <c r="VC89" s="57"/>
      <c r="VD89" s="57"/>
      <c r="VE89" s="57"/>
      <c r="VF89" s="57"/>
      <c r="VG89" s="57"/>
      <c r="VH89" s="57"/>
      <c r="VI89" s="57"/>
      <c r="VJ89" s="57"/>
      <c r="VK89" s="57"/>
      <c r="VL89" s="57"/>
      <c r="VM89" s="57"/>
      <c r="VN89" s="57"/>
      <c r="VO89" s="57"/>
      <c r="VP89" s="57"/>
      <c r="VQ89" s="57"/>
      <c r="VR89" s="57"/>
      <c r="VS89" s="57"/>
      <c r="VT89" s="57"/>
      <c r="VU89" s="57"/>
      <c r="VV89" s="57"/>
      <c r="VW89" s="57"/>
      <c r="VX89" s="57"/>
      <c r="VY89" s="57"/>
      <c r="VZ89" s="57"/>
      <c r="WA89" s="57"/>
      <c r="WB89" s="57"/>
      <c r="WC89" s="57"/>
      <c r="WD89" s="57"/>
      <c r="WE89" s="57"/>
      <c r="WF89" s="57"/>
      <c r="WG89" s="57"/>
      <c r="WH89" s="57"/>
      <c r="WI89" s="57"/>
      <c r="WJ89" s="57"/>
      <c r="WK89" s="57"/>
      <c r="WL89" s="57"/>
      <c r="WM89" s="57"/>
      <c r="WN89" s="57"/>
      <c r="WO89" s="57"/>
      <c r="WP89" s="57"/>
      <c r="WQ89" s="57"/>
      <c r="WR89" s="57"/>
      <c r="WS89" s="57"/>
      <c r="WT89" s="57"/>
      <c r="WU89" s="57"/>
      <c r="WV89" s="57"/>
      <c r="WW89" s="57"/>
      <c r="WX89" s="57"/>
      <c r="WY89" s="57"/>
      <c r="WZ89" s="57"/>
      <c r="XA89" s="57"/>
      <c r="XB89" s="57"/>
      <c r="XC89" s="57"/>
      <c r="XD89" s="57"/>
      <c r="XE89" s="57"/>
      <c r="XF89" s="57"/>
      <c r="XG89" s="57"/>
      <c r="XH89" s="57"/>
      <c r="XI89" s="57"/>
      <c r="XJ89" s="57"/>
      <c r="XK89" s="57"/>
      <c r="XL89" s="57"/>
      <c r="XM89" s="57"/>
      <c r="XN89" s="57"/>
      <c r="XO89" s="57"/>
      <c r="XP89" s="57"/>
      <c r="XQ89" s="57"/>
      <c r="XR89" s="57"/>
      <c r="XS89" s="57"/>
      <c r="XT89" s="57"/>
      <c r="XU89" s="57"/>
      <c r="XV89" s="57"/>
      <c r="XW89" s="57"/>
      <c r="XX89" s="57"/>
      <c r="XY89" s="57"/>
      <c r="XZ89" s="57"/>
      <c r="YA89" s="57"/>
      <c r="YB89" s="57"/>
      <c r="YC89" s="57"/>
      <c r="YD89" s="57"/>
      <c r="YE89" s="57"/>
      <c r="YF89" s="57"/>
      <c r="YG89" s="57"/>
      <c r="YH89" s="57"/>
      <c r="YI89" s="57"/>
      <c r="YJ89" s="57"/>
      <c r="YK89" s="57"/>
      <c r="YL89" s="57"/>
      <c r="YM89" s="57"/>
      <c r="YN89" s="57"/>
      <c r="YO89" s="57"/>
      <c r="YP89" s="57"/>
      <c r="YQ89" s="57"/>
      <c r="YR89" s="57"/>
      <c r="YS89" s="57"/>
      <c r="YT89" s="57"/>
      <c r="YU89" s="57"/>
      <c r="YV89" s="57"/>
      <c r="YW89" s="57"/>
      <c r="YX89" s="57"/>
      <c r="YY89" s="57"/>
      <c r="YZ89" s="57"/>
      <c r="ZA89" s="57"/>
      <c r="ZB89" s="57"/>
      <c r="ZC89" s="57"/>
      <c r="ZD89" s="57"/>
      <c r="ZE89" s="57"/>
      <c r="ZF89" s="57"/>
      <c r="ZG89" s="57"/>
      <c r="ZH89" s="57"/>
      <c r="ZI89" s="57"/>
      <c r="ZJ89" s="57"/>
      <c r="ZK89" s="57"/>
      <c r="ZL89" s="57"/>
      <c r="ZM89" s="57"/>
      <c r="ZN89" s="57"/>
      <c r="ZO89" s="57"/>
      <c r="ZP89" s="57"/>
      <c r="ZQ89" s="57"/>
      <c r="ZR89" s="57"/>
      <c r="ZS89" s="57"/>
      <c r="ZT89" s="57"/>
      <c r="ZU89" s="57"/>
      <c r="ZV89" s="57"/>
      <c r="ZW89" s="57"/>
      <c r="ZX89" s="57"/>
      <c r="ZY89" s="57"/>
      <c r="ZZ89" s="57"/>
      <c r="AAA89" s="57"/>
      <c r="AAB89" s="57"/>
      <c r="AAC89" s="57"/>
      <c r="AAD89" s="57"/>
      <c r="AAE89" s="57"/>
      <c r="AAF89" s="57"/>
      <c r="AAG89" s="57"/>
      <c r="AAH89" s="57"/>
      <c r="AAI89" s="57"/>
      <c r="AAJ89" s="57"/>
      <c r="AAK89" s="57"/>
      <c r="AAL89" s="57"/>
      <c r="AAM89" s="57"/>
      <c r="AAN89" s="57"/>
      <c r="AAO89" s="57"/>
      <c r="AAP89" s="57"/>
      <c r="AAQ89" s="57"/>
      <c r="AAR89" s="57"/>
      <c r="AAS89" s="57"/>
      <c r="AAT89" s="57"/>
      <c r="AAU89" s="57"/>
      <c r="AAV89" s="57"/>
      <c r="AAW89" s="57"/>
      <c r="AAX89" s="57"/>
      <c r="AAY89" s="57"/>
      <c r="AAZ89" s="57"/>
      <c r="ABA89" s="57"/>
      <c r="ABB89" s="57"/>
      <c r="ABC89" s="57"/>
      <c r="ABD89" s="57"/>
      <c r="ABE89" s="57"/>
      <c r="ABF89" s="57"/>
      <c r="ABG89" s="57"/>
      <c r="ABH89" s="57"/>
      <c r="ABI89" s="57"/>
      <c r="ABJ89" s="57"/>
      <c r="ABK89" s="57"/>
      <c r="ABL89" s="57"/>
      <c r="ABM89" s="57"/>
      <c r="ABN89" s="57"/>
      <c r="ABO89" s="57"/>
      <c r="ABP89" s="57"/>
      <c r="ABQ89" s="57"/>
      <c r="ABR89" s="57"/>
    </row>
    <row r="90" spans="1:746" ht="14.5" customHeight="1" x14ac:dyDescent="0.55000000000000004">
      <c r="A90" s="21" t="s">
        <v>108</v>
      </c>
      <c r="B90" s="22" t="s">
        <v>64</v>
      </c>
      <c r="C90" s="22" t="s">
        <v>88</v>
      </c>
      <c r="D90" s="22" t="s">
        <v>23</v>
      </c>
      <c r="E90" s="23">
        <v>5332</v>
      </c>
      <c r="F90" s="23">
        <v>1717</v>
      </c>
      <c r="G90" s="24">
        <v>900</v>
      </c>
      <c r="H90" s="22">
        <v>700</v>
      </c>
      <c r="I90" s="22">
        <v>700</v>
      </c>
      <c r="J90" s="22">
        <v>1000</v>
      </c>
      <c r="K90" s="30">
        <v>51</v>
      </c>
      <c r="L90" s="30">
        <v>0</v>
      </c>
      <c r="M90" s="30">
        <v>0</v>
      </c>
      <c r="N90" s="50">
        <f t="shared" si="13"/>
        <v>51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  <c r="IV90" s="57"/>
      <c r="IW90" s="57"/>
      <c r="IX90" s="57"/>
      <c r="IY90" s="57"/>
      <c r="IZ90" s="57"/>
      <c r="JA90" s="57"/>
      <c r="JB90" s="57"/>
      <c r="JC90" s="57"/>
      <c r="JD90" s="57"/>
      <c r="JE90" s="57"/>
      <c r="JF90" s="57"/>
      <c r="JG90" s="57"/>
      <c r="JH90" s="57"/>
      <c r="JI90" s="57"/>
      <c r="JJ90" s="57"/>
      <c r="JK90" s="57"/>
      <c r="JL90" s="57"/>
      <c r="JM90" s="57"/>
      <c r="JN90" s="57"/>
      <c r="JO90" s="57"/>
      <c r="JP90" s="57"/>
      <c r="JQ90" s="57"/>
      <c r="JR90" s="57"/>
      <c r="JS90" s="57"/>
      <c r="JT90" s="57"/>
      <c r="JU90" s="57"/>
      <c r="JV90" s="57"/>
      <c r="JW90" s="57"/>
      <c r="JX90" s="57"/>
      <c r="JY90" s="57"/>
      <c r="JZ90" s="57"/>
      <c r="KA90" s="57"/>
      <c r="KB90" s="57"/>
      <c r="KC90" s="57"/>
      <c r="KD90" s="57"/>
      <c r="KE90" s="57"/>
      <c r="KF90" s="57"/>
      <c r="KG90" s="57"/>
      <c r="KH90" s="57"/>
      <c r="KI90" s="57"/>
      <c r="KJ90" s="57"/>
      <c r="KK90" s="57"/>
      <c r="KL90" s="57"/>
      <c r="KM90" s="57"/>
      <c r="KN90" s="57"/>
      <c r="KO90" s="57"/>
      <c r="KP90" s="57"/>
      <c r="KQ90" s="57"/>
      <c r="KR90" s="57"/>
      <c r="KS90" s="57"/>
      <c r="KT90" s="57"/>
      <c r="KU90" s="57"/>
      <c r="KV90" s="57"/>
      <c r="KW90" s="57"/>
      <c r="KX90" s="57"/>
      <c r="KY90" s="57"/>
      <c r="KZ90" s="57"/>
      <c r="LA90" s="57"/>
      <c r="LB90" s="57"/>
      <c r="LC90" s="57"/>
      <c r="LD90" s="57"/>
      <c r="LE90" s="57"/>
      <c r="LF90" s="57"/>
      <c r="LG90" s="57"/>
      <c r="LH90" s="57"/>
      <c r="LI90" s="57"/>
      <c r="LJ90" s="57"/>
      <c r="LK90" s="57"/>
      <c r="LL90" s="57"/>
      <c r="LM90" s="57"/>
      <c r="LN90" s="57"/>
      <c r="LO90" s="57"/>
      <c r="LP90" s="57"/>
      <c r="LQ90" s="57"/>
      <c r="LR90" s="57"/>
      <c r="LS90" s="57"/>
      <c r="LT90" s="57"/>
      <c r="LU90" s="57"/>
      <c r="LV90" s="57"/>
      <c r="LW90" s="57"/>
      <c r="LX90" s="57"/>
      <c r="LY90" s="57"/>
      <c r="LZ90" s="57"/>
      <c r="MA90" s="57"/>
      <c r="MB90" s="57"/>
      <c r="MC90" s="57"/>
      <c r="MD90" s="57"/>
      <c r="ME90" s="57"/>
      <c r="MF90" s="57"/>
      <c r="MG90" s="57"/>
      <c r="MH90" s="57"/>
      <c r="MI90" s="57"/>
      <c r="MJ90" s="57"/>
      <c r="MK90" s="57"/>
      <c r="ML90" s="57"/>
      <c r="MM90" s="57"/>
      <c r="MN90" s="57"/>
      <c r="MO90" s="57"/>
      <c r="MP90" s="57"/>
      <c r="MQ90" s="57"/>
      <c r="MR90" s="57"/>
      <c r="MS90" s="57"/>
      <c r="MT90" s="57"/>
      <c r="MU90" s="57"/>
      <c r="MV90" s="57"/>
      <c r="MW90" s="57"/>
      <c r="MX90" s="57"/>
      <c r="MY90" s="57"/>
      <c r="MZ90" s="57"/>
      <c r="NA90" s="57"/>
      <c r="NB90" s="57"/>
      <c r="NC90" s="57"/>
      <c r="ND90" s="57"/>
      <c r="NE90" s="57"/>
      <c r="NF90" s="57"/>
      <c r="NG90" s="57"/>
      <c r="NH90" s="57"/>
      <c r="NI90" s="57"/>
      <c r="NJ90" s="57"/>
      <c r="NK90" s="57"/>
      <c r="NL90" s="57"/>
      <c r="NM90" s="57"/>
      <c r="NN90" s="57"/>
      <c r="NO90" s="57"/>
      <c r="NP90" s="57"/>
      <c r="NQ90" s="57"/>
      <c r="NR90" s="57"/>
      <c r="NS90" s="57"/>
      <c r="NT90" s="57"/>
      <c r="NU90" s="57"/>
      <c r="NV90" s="57"/>
      <c r="NW90" s="57"/>
      <c r="NX90" s="57"/>
      <c r="NY90" s="57"/>
      <c r="NZ90" s="57"/>
      <c r="OA90" s="57"/>
      <c r="OB90" s="57"/>
      <c r="OC90" s="57"/>
      <c r="OD90" s="57"/>
      <c r="OE90" s="57"/>
      <c r="OF90" s="57"/>
      <c r="OG90" s="57"/>
      <c r="OH90" s="57"/>
      <c r="OI90" s="57"/>
      <c r="OJ90" s="57"/>
      <c r="OK90" s="57"/>
      <c r="OL90" s="57"/>
      <c r="OM90" s="57"/>
      <c r="ON90" s="57"/>
      <c r="OO90" s="57"/>
      <c r="OP90" s="57"/>
      <c r="OQ90" s="57"/>
      <c r="OR90" s="57"/>
      <c r="OS90" s="57"/>
      <c r="OT90" s="57"/>
      <c r="OU90" s="57"/>
      <c r="OV90" s="57"/>
      <c r="OW90" s="57"/>
      <c r="OX90" s="57"/>
      <c r="OY90" s="57"/>
      <c r="OZ90" s="57"/>
      <c r="PA90" s="57"/>
      <c r="PB90" s="57"/>
      <c r="PC90" s="57"/>
      <c r="PD90" s="57"/>
      <c r="PE90" s="57"/>
      <c r="PF90" s="57"/>
      <c r="PG90" s="57"/>
      <c r="PH90" s="57"/>
      <c r="PI90" s="57"/>
      <c r="PJ90" s="57"/>
      <c r="PK90" s="57"/>
      <c r="PL90" s="57"/>
      <c r="PM90" s="57"/>
      <c r="PN90" s="57"/>
      <c r="PO90" s="57"/>
      <c r="PP90" s="57"/>
      <c r="PQ90" s="57"/>
      <c r="PR90" s="57"/>
      <c r="PS90" s="57"/>
      <c r="PT90" s="57"/>
      <c r="PU90" s="57"/>
      <c r="PV90" s="57"/>
      <c r="PW90" s="57"/>
      <c r="PX90" s="57"/>
      <c r="PY90" s="57"/>
      <c r="PZ90" s="57"/>
      <c r="QA90" s="57"/>
      <c r="QB90" s="57"/>
      <c r="QC90" s="57"/>
      <c r="QD90" s="57"/>
      <c r="QE90" s="57"/>
      <c r="QF90" s="57"/>
      <c r="QG90" s="57"/>
      <c r="QH90" s="57"/>
      <c r="QI90" s="57"/>
      <c r="QJ90" s="57"/>
      <c r="QK90" s="57"/>
      <c r="QL90" s="57"/>
      <c r="QM90" s="57"/>
      <c r="QN90" s="57"/>
      <c r="QO90" s="57"/>
      <c r="QP90" s="57"/>
      <c r="QQ90" s="57"/>
      <c r="QR90" s="57"/>
      <c r="QS90" s="57"/>
      <c r="QT90" s="57"/>
      <c r="QU90" s="57"/>
      <c r="QV90" s="57"/>
      <c r="QW90" s="57"/>
      <c r="QX90" s="57"/>
      <c r="QY90" s="57"/>
      <c r="QZ90" s="57"/>
      <c r="RA90" s="57"/>
      <c r="RB90" s="57"/>
      <c r="RC90" s="57"/>
      <c r="RD90" s="57"/>
      <c r="RE90" s="57"/>
      <c r="RF90" s="57"/>
      <c r="RG90" s="57"/>
      <c r="RH90" s="57"/>
      <c r="RI90" s="57"/>
      <c r="RJ90" s="57"/>
      <c r="RK90" s="57"/>
      <c r="RL90" s="57"/>
      <c r="RM90" s="57"/>
      <c r="RN90" s="57"/>
      <c r="RO90" s="57"/>
      <c r="RP90" s="57"/>
      <c r="RQ90" s="57"/>
      <c r="RR90" s="57"/>
      <c r="RS90" s="57"/>
      <c r="RT90" s="57"/>
      <c r="RU90" s="57"/>
      <c r="RV90" s="57"/>
      <c r="RW90" s="57"/>
      <c r="RX90" s="57"/>
      <c r="RY90" s="57"/>
      <c r="RZ90" s="57"/>
      <c r="SA90" s="57"/>
      <c r="SB90" s="57"/>
      <c r="SC90" s="57"/>
      <c r="SD90" s="57"/>
      <c r="SE90" s="57"/>
      <c r="SF90" s="57"/>
      <c r="SG90" s="57"/>
      <c r="SH90" s="57"/>
      <c r="SI90" s="57"/>
      <c r="SJ90" s="57"/>
      <c r="SK90" s="57"/>
      <c r="SL90" s="57"/>
      <c r="SM90" s="57"/>
      <c r="SN90" s="57"/>
      <c r="SO90" s="57"/>
      <c r="SP90" s="57"/>
      <c r="SQ90" s="57"/>
      <c r="SR90" s="57"/>
      <c r="SS90" s="57"/>
      <c r="ST90" s="57"/>
      <c r="SU90" s="57"/>
      <c r="SV90" s="57"/>
      <c r="SW90" s="57"/>
      <c r="SX90" s="57"/>
      <c r="SY90" s="57"/>
      <c r="SZ90" s="57"/>
      <c r="TA90" s="57"/>
      <c r="TB90" s="57"/>
      <c r="TC90" s="57"/>
      <c r="TD90" s="57"/>
      <c r="TE90" s="57"/>
      <c r="TF90" s="57"/>
      <c r="TG90" s="57"/>
      <c r="TH90" s="57"/>
      <c r="TI90" s="57"/>
      <c r="TJ90" s="57"/>
      <c r="TK90" s="57"/>
      <c r="TL90" s="57"/>
      <c r="TM90" s="57"/>
      <c r="TN90" s="57"/>
      <c r="TO90" s="57"/>
      <c r="TP90" s="57"/>
      <c r="TQ90" s="57"/>
      <c r="TR90" s="57"/>
      <c r="TS90" s="57"/>
      <c r="TT90" s="57"/>
      <c r="TU90" s="57"/>
      <c r="TV90" s="57"/>
      <c r="TW90" s="57"/>
      <c r="TX90" s="57"/>
      <c r="TY90" s="57"/>
      <c r="TZ90" s="57"/>
      <c r="UA90" s="57"/>
      <c r="UB90" s="57"/>
      <c r="UC90" s="57"/>
      <c r="UD90" s="57"/>
      <c r="UE90" s="57"/>
      <c r="UF90" s="57"/>
      <c r="UG90" s="57"/>
      <c r="UH90" s="57"/>
      <c r="UI90" s="57"/>
      <c r="UJ90" s="57"/>
      <c r="UK90" s="57"/>
      <c r="UL90" s="57"/>
      <c r="UM90" s="57"/>
      <c r="UN90" s="57"/>
      <c r="UO90" s="57"/>
      <c r="UP90" s="57"/>
      <c r="UQ90" s="57"/>
      <c r="UR90" s="57"/>
      <c r="US90" s="57"/>
      <c r="UT90" s="57"/>
      <c r="UU90" s="57"/>
      <c r="UV90" s="57"/>
      <c r="UW90" s="57"/>
      <c r="UX90" s="57"/>
      <c r="UY90" s="57"/>
      <c r="UZ90" s="57"/>
      <c r="VA90" s="57"/>
      <c r="VB90" s="57"/>
      <c r="VC90" s="57"/>
      <c r="VD90" s="57"/>
      <c r="VE90" s="57"/>
      <c r="VF90" s="57"/>
      <c r="VG90" s="57"/>
      <c r="VH90" s="57"/>
      <c r="VI90" s="57"/>
      <c r="VJ90" s="57"/>
      <c r="VK90" s="57"/>
      <c r="VL90" s="57"/>
      <c r="VM90" s="57"/>
      <c r="VN90" s="57"/>
      <c r="VO90" s="57"/>
      <c r="VP90" s="57"/>
      <c r="VQ90" s="57"/>
      <c r="VR90" s="57"/>
      <c r="VS90" s="57"/>
      <c r="VT90" s="57"/>
      <c r="VU90" s="57"/>
      <c r="VV90" s="57"/>
      <c r="VW90" s="57"/>
      <c r="VX90" s="57"/>
      <c r="VY90" s="57"/>
      <c r="VZ90" s="57"/>
      <c r="WA90" s="57"/>
      <c r="WB90" s="57"/>
      <c r="WC90" s="57"/>
      <c r="WD90" s="57"/>
      <c r="WE90" s="57"/>
      <c r="WF90" s="57"/>
      <c r="WG90" s="57"/>
      <c r="WH90" s="57"/>
      <c r="WI90" s="57"/>
      <c r="WJ90" s="57"/>
      <c r="WK90" s="57"/>
      <c r="WL90" s="57"/>
      <c r="WM90" s="57"/>
      <c r="WN90" s="57"/>
      <c r="WO90" s="57"/>
      <c r="WP90" s="57"/>
      <c r="WQ90" s="57"/>
      <c r="WR90" s="57"/>
      <c r="WS90" s="57"/>
      <c r="WT90" s="57"/>
      <c r="WU90" s="57"/>
      <c r="WV90" s="57"/>
      <c r="WW90" s="57"/>
      <c r="WX90" s="57"/>
      <c r="WY90" s="57"/>
      <c r="WZ90" s="57"/>
      <c r="XA90" s="57"/>
      <c r="XB90" s="57"/>
      <c r="XC90" s="57"/>
      <c r="XD90" s="57"/>
      <c r="XE90" s="57"/>
      <c r="XF90" s="57"/>
      <c r="XG90" s="57"/>
      <c r="XH90" s="57"/>
      <c r="XI90" s="57"/>
      <c r="XJ90" s="57"/>
      <c r="XK90" s="57"/>
      <c r="XL90" s="57"/>
      <c r="XM90" s="57"/>
      <c r="XN90" s="57"/>
      <c r="XO90" s="57"/>
      <c r="XP90" s="57"/>
      <c r="XQ90" s="57"/>
      <c r="XR90" s="57"/>
      <c r="XS90" s="57"/>
      <c r="XT90" s="57"/>
      <c r="XU90" s="57"/>
      <c r="XV90" s="57"/>
      <c r="XW90" s="57"/>
      <c r="XX90" s="57"/>
      <c r="XY90" s="57"/>
      <c r="XZ90" s="57"/>
      <c r="YA90" s="57"/>
      <c r="YB90" s="57"/>
      <c r="YC90" s="57"/>
      <c r="YD90" s="57"/>
      <c r="YE90" s="57"/>
      <c r="YF90" s="57"/>
      <c r="YG90" s="57"/>
      <c r="YH90" s="57"/>
      <c r="YI90" s="57"/>
      <c r="YJ90" s="57"/>
      <c r="YK90" s="57"/>
      <c r="YL90" s="57"/>
      <c r="YM90" s="57"/>
      <c r="YN90" s="57"/>
      <c r="YO90" s="57"/>
      <c r="YP90" s="57"/>
      <c r="YQ90" s="57"/>
      <c r="YR90" s="57"/>
      <c r="YS90" s="57"/>
      <c r="YT90" s="57"/>
      <c r="YU90" s="57"/>
      <c r="YV90" s="57"/>
      <c r="YW90" s="57"/>
      <c r="YX90" s="57"/>
      <c r="YY90" s="57"/>
      <c r="YZ90" s="57"/>
      <c r="ZA90" s="57"/>
      <c r="ZB90" s="57"/>
      <c r="ZC90" s="57"/>
      <c r="ZD90" s="57"/>
      <c r="ZE90" s="57"/>
      <c r="ZF90" s="57"/>
      <c r="ZG90" s="57"/>
      <c r="ZH90" s="57"/>
      <c r="ZI90" s="57"/>
      <c r="ZJ90" s="57"/>
      <c r="ZK90" s="57"/>
      <c r="ZL90" s="57"/>
      <c r="ZM90" s="57"/>
      <c r="ZN90" s="57"/>
      <c r="ZO90" s="57"/>
      <c r="ZP90" s="57"/>
      <c r="ZQ90" s="57"/>
      <c r="ZR90" s="57"/>
      <c r="ZS90" s="57"/>
      <c r="ZT90" s="57"/>
      <c r="ZU90" s="57"/>
      <c r="ZV90" s="57"/>
      <c r="ZW90" s="57"/>
      <c r="ZX90" s="57"/>
      <c r="ZY90" s="57"/>
      <c r="ZZ90" s="57"/>
      <c r="AAA90" s="57"/>
      <c r="AAB90" s="57"/>
      <c r="AAC90" s="57"/>
      <c r="AAD90" s="57"/>
      <c r="AAE90" s="57"/>
      <c r="AAF90" s="57"/>
      <c r="AAG90" s="57"/>
      <c r="AAH90" s="57"/>
      <c r="AAI90" s="57"/>
      <c r="AAJ90" s="57"/>
      <c r="AAK90" s="57"/>
      <c r="AAL90" s="57"/>
      <c r="AAM90" s="57"/>
      <c r="AAN90" s="57"/>
      <c r="AAO90" s="57"/>
      <c r="AAP90" s="57"/>
      <c r="AAQ90" s="57"/>
      <c r="AAR90" s="57"/>
      <c r="AAS90" s="57"/>
      <c r="AAT90" s="57"/>
      <c r="AAU90" s="57"/>
      <c r="AAV90" s="57"/>
      <c r="AAW90" s="57"/>
      <c r="AAX90" s="57"/>
      <c r="AAY90" s="57"/>
      <c r="AAZ90" s="57"/>
      <c r="ABA90" s="57"/>
      <c r="ABB90" s="57"/>
      <c r="ABC90" s="57"/>
      <c r="ABD90" s="57"/>
      <c r="ABE90" s="57"/>
      <c r="ABF90" s="57"/>
      <c r="ABG90" s="57"/>
      <c r="ABH90" s="57"/>
      <c r="ABI90" s="57"/>
      <c r="ABJ90" s="57"/>
      <c r="ABK90" s="57"/>
      <c r="ABL90" s="57"/>
      <c r="ABM90" s="57"/>
      <c r="ABN90" s="57"/>
      <c r="ABO90" s="57"/>
      <c r="ABP90" s="57"/>
      <c r="ABQ90" s="57"/>
      <c r="ABR90" s="57"/>
    </row>
    <row r="91" spans="1:746" ht="14.5" customHeight="1" thickBot="1" x14ac:dyDescent="0.6">
      <c r="A91" s="35" t="s">
        <v>13</v>
      </c>
      <c r="B91" s="35" t="s">
        <v>13</v>
      </c>
      <c r="C91" s="36" t="s">
        <v>13</v>
      </c>
      <c r="D91" s="36" t="s">
        <v>13</v>
      </c>
      <c r="E91" s="36" t="s">
        <v>13</v>
      </c>
      <c r="F91" s="37" t="s">
        <v>13</v>
      </c>
      <c r="G91" s="56"/>
      <c r="H91" s="56"/>
      <c r="I91" s="56"/>
      <c r="J91" s="56"/>
      <c r="K91" s="18"/>
      <c r="L91" s="18"/>
      <c r="M91" s="18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  <c r="IV91" s="57"/>
      <c r="IW91" s="57"/>
      <c r="IX91" s="57"/>
      <c r="IY91" s="57"/>
      <c r="IZ91" s="57"/>
      <c r="JA91" s="57"/>
      <c r="JB91" s="57"/>
      <c r="JC91" s="57"/>
      <c r="JD91" s="57"/>
      <c r="JE91" s="57"/>
      <c r="JF91" s="57"/>
      <c r="JG91" s="57"/>
      <c r="JH91" s="57"/>
      <c r="JI91" s="57"/>
      <c r="JJ91" s="57"/>
      <c r="JK91" s="57"/>
      <c r="JL91" s="57"/>
      <c r="JM91" s="57"/>
      <c r="JN91" s="57"/>
      <c r="JO91" s="57"/>
      <c r="JP91" s="57"/>
      <c r="JQ91" s="57"/>
      <c r="JR91" s="57"/>
      <c r="JS91" s="57"/>
      <c r="JT91" s="57"/>
      <c r="JU91" s="57"/>
      <c r="JV91" s="57"/>
      <c r="JW91" s="57"/>
      <c r="JX91" s="57"/>
      <c r="JY91" s="57"/>
      <c r="JZ91" s="57"/>
      <c r="KA91" s="57"/>
      <c r="KB91" s="57"/>
      <c r="KC91" s="57"/>
      <c r="KD91" s="57"/>
      <c r="KE91" s="57"/>
      <c r="KF91" s="57"/>
      <c r="KG91" s="57"/>
      <c r="KH91" s="57"/>
      <c r="KI91" s="57"/>
      <c r="KJ91" s="57"/>
      <c r="KK91" s="57"/>
      <c r="KL91" s="57"/>
      <c r="KM91" s="57"/>
      <c r="KN91" s="57"/>
      <c r="KO91" s="57"/>
      <c r="KP91" s="57"/>
      <c r="KQ91" s="57"/>
      <c r="KR91" s="57"/>
      <c r="KS91" s="57"/>
      <c r="KT91" s="57"/>
      <c r="KU91" s="57"/>
      <c r="KV91" s="57"/>
      <c r="KW91" s="57"/>
      <c r="KX91" s="57"/>
      <c r="KY91" s="57"/>
      <c r="KZ91" s="57"/>
      <c r="LA91" s="57"/>
      <c r="LB91" s="57"/>
      <c r="LC91" s="57"/>
      <c r="LD91" s="57"/>
      <c r="LE91" s="57"/>
      <c r="LF91" s="57"/>
      <c r="LG91" s="57"/>
      <c r="LH91" s="57"/>
      <c r="LI91" s="57"/>
      <c r="LJ91" s="57"/>
      <c r="LK91" s="57"/>
      <c r="LL91" s="57"/>
      <c r="LM91" s="57"/>
      <c r="LN91" s="57"/>
      <c r="LO91" s="57"/>
      <c r="LP91" s="57"/>
      <c r="LQ91" s="57"/>
      <c r="LR91" s="57"/>
      <c r="LS91" s="57"/>
      <c r="LT91" s="57"/>
      <c r="LU91" s="57"/>
      <c r="LV91" s="57"/>
      <c r="LW91" s="57"/>
      <c r="LX91" s="57"/>
      <c r="LY91" s="57"/>
      <c r="LZ91" s="57"/>
      <c r="MA91" s="57"/>
      <c r="MB91" s="57"/>
      <c r="MC91" s="57"/>
      <c r="MD91" s="57"/>
      <c r="ME91" s="57"/>
      <c r="MF91" s="57"/>
      <c r="MG91" s="57"/>
      <c r="MH91" s="57"/>
      <c r="MI91" s="57"/>
      <c r="MJ91" s="57"/>
      <c r="MK91" s="57"/>
      <c r="ML91" s="57"/>
      <c r="MM91" s="57"/>
      <c r="MN91" s="57"/>
      <c r="MO91" s="57"/>
      <c r="MP91" s="57"/>
      <c r="MQ91" s="57"/>
      <c r="MR91" s="57"/>
      <c r="MS91" s="57"/>
      <c r="MT91" s="57"/>
      <c r="MU91" s="57"/>
      <c r="MV91" s="57"/>
      <c r="MW91" s="57"/>
      <c r="MX91" s="57"/>
      <c r="MY91" s="57"/>
      <c r="MZ91" s="57"/>
      <c r="NA91" s="57"/>
      <c r="NB91" s="57"/>
      <c r="NC91" s="57"/>
      <c r="ND91" s="57"/>
      <c r="NE91" s="57"/>
      <c r="NF91" s="57"/>
      <c r="NG91" s="57"/>
      <c r="NH91" s="57"/>
      <c r="NI91" s="57"/>
      <c r="NJ91" s="57"/>
      <c r="NK91" s="57"/>
      <c r="NL91" s="57"/>
      <c r="NM91" s="57"/>
      <c r="NN91" s="57"/>
      <c r="NO91" s="57"/>
      <c r="NP91" s="57"/>
      <c r="NQ91" s="57"/>
      <c r="NR91" s="57"/>
      <c r="NS91" s="57"/>
      <c r="NT91" s="57"/>
      <c r="NU91" s="57"/>
      <c r="NV91" s="57"/>
      <c r="NW91" s="57"/>
      <c r="NX91" s="57"/>
      <c r="NY91" s="57"/>
      <c r="NZ91" s="57"/>
      <c r="OA91" s="57"/>
      <c r="OB91" s="57"/>
      <c r="OC91" s="57"/>
      <c r="OD91" s="57"/>
      <c r="OE91" s="57"/>
      <c r="OF91" s="57"/>
      <c r="OG91" s="57"/>
      <c r="OH91" s="57"/>
      <c r="OI91" s="57"/>
      <c r="OJ91" s="57"/>
      <c r="OK91" s="57"/>
      <c r="OL91" s="57"/>
      <c r="OM91" s="57"/>
      <c r="ON91" s="57"/>
      <c r="OO91" s="57"/>
      <c r="OP91" s="57"/>
      <c r="OQ91" s="57"/>
      <c r="OR91" s="57"/>
      <c r="OS91" s="57"/>
      <c r="OT91" s="57"/>
      <c r="OU91" s="57"/>
      <c r="OV91" s="57"/>
      <c r="OW91" s="57"/>
      <c r="OX91" s="57"/>
      <c r="OY91" s="57"/>
      <c r="OZ91" s="57"/>
      <c r="PA91" s="57"/>
      <c r="PB91" s="57"/>
      <c r="PC91" s="57"/>
      <c r="PD91" s="57"/>
      <c r="PE91" s="57"/>
      <c r="PF91" s="57"/>
      <c r="PG91" s="57"/>
      <c r="PH91" s="57"/>
      <c r="PI91" s="57"/>
      <c r="PJ91" s="57"/>
      <c r="PK91" s="57"/>
      <c r="PL91" s="57"/>
      <c r="PM91" s="57"/>
      <c r="PN91" s="57"/>
      <c r="PO91" s="57"/>
      <c r="PP91" s="57"/>
      <c r="PQ91" s="57"/>
      <c r="PR91" s="57"/>
      <c r="PS91" s="57"/>
      <c r="PT91" s="57"/>
      <c r="PU91" s="57"/>
      <c r="PV91" s="57"/>
      <c r="PW91" s="57"/>
      <c r="PX91" s="57"/>
      <c r="PY91" s="57"/>
      <c r="PZ91" s="57"/>
      <c r="QA91" s="57"/>
      <c r="QB91" s="57"/>
      <c r="QC91" s="57"/>
      <c r="QD91" s="57"/>
      <c r="QE91" s="57"/>
      <c r="QF91" s="57"/>
      <c r="QG91" s="57"/>
      <c r="QH91" s="57"/>
      <c r="QI91" s="57"/>
      <c r="QJ91" s="57"/>
      <c r="QK91" s="57"/>
      <c r="QL91" s="57"/>
      <c r="QM91" s="57"/>
      <c r="QN91" s="57"/>
      <c r="QO91" s="57"/>
      <c r="QP91" s="57"/>
      <c r="QQ91" s="57"/>
      <c r="QR91" s="57"/>
      <c r="QS91" s="57"/>
      <c r="QT91" s="57"/>
      <c r="QU91" s="57"/>
      <c r="QV91" s="57"/>
      <c r="QW91" s="57"/>
      <c r="QX91" s="57"/>
      <c r="QY91" s="57"/>
      <c r="QZ91" s="57"/>
      <c r="RA91" s="57"/>
      <c r="RB91" s="57"/>
      <c r="RC91" s="57"/>
      <c r="RD91" s="57"/>
      <c r="RE91" s="57"/>
      <c r="RF91" s="57"/>
      <c r="RG91" s="57"/>
      <c r="RH91" s="57"/>
      <c r="RI91" s="57"/>
      <c r="RJ91" s="57"/>
      <c r="RK91" s="57"/>
      <c r="RL91" s="57"/>
      <c r="RM91" s="57"/>
      <c r="RN91" s="57"/>
      <c r="RO91" s="57"/>
      <c r="RP91" s="57"/>
      <c r="RQ91" s="57"/>
      <c r="RR91" s="57"/>
      <c r="RS91" s="57"/>
      <c r="RT91" s="57"/>
      <c r="RU91" s="57"/>
      <c r="RV91" s="57"/>
      <c r="RW91" s="57"/>
      <c r="RX91" s="57"/>
      <c r="RY91" s="57"/>
      <c r="RZ91" s="57"/>
      <c r="SA91" s="57"/>
      <c r="SB91" s="57"/>
      <c r="SC91" s="57"/>
      <c r="SD91" s="57"/>
      <c r="SE91" s="57"/>
      <c r="SF91" s="57"/>
      <c r="SG91" s="57"/>
      <c r="SH91" s="57"/>
      <c r="SI91" s="57"/>
      <c r="SJ91" s="57"/>
      <c r="SK91" s="57"/>
      <c r="SL91" s="57"/>
      <c r="SM91" s="57"/>
      <c r="SN91" s="57"/>
      <c r="SO91" s="57"/>
      <c r="SP91" s="57"/>
      <c r="SQ91" s="57"/>
      <c r="SR91" s="57"/>
      <c r="SS91" s="57"/>
      <c r="ST91" s="57"/>
      <c r="SU91" s="57"/>
      <c r="SV91" s="57"/>
      <c r="SW91" s="57"/>
      <c r="SX91" s="57"/>
      <c r="SY91" s="57"/>
      <c r="SZ91" s="57"/>
      <c r="TA91" s="57"/>
      <c r="TB91" s="57"/>
      <c r="TC91" s="57"/>
      <c r="TD91" s="57"/>
      <c r="TE91" s="57"/>
      <c r="TF91" s="57"/>
      <c r="TG91" s="57"/>
      <c r="TH91" s="57"/>
      <c r="TI91" s="57"/>
      <c r="TJ91" s="57"/>
      <c r="TK91" s="57"/>
      <c r="TL91" s="57"/>
      <c r="TM91" s="57"/>
      <c r="TN91" s="57"/>
      <c r="TO91" s="57"/>
      <c r="TP91" s="57"/>
      <c r="TQ91" s="57"/>
      <c r="TR91" s="57"/>
      <c r="TS91" s="57"/>
      <c r="TT91" s="57"/>
      <c r="TU91" s="57"/>
      <c r="TV91" s="57"/>
      <c r="TW91" s="57"/>
      <c r="TX91" s="57"/>
      <c r="TY91" s="57"/>
      <c r="TZ91" s="57"/>
      <c r="UA91" s="57"/>
      <c r="UB91" s="57"/>
      <c r="UC91" s="57"/>
      <c r="UD91" s="57"/>
      <c r="UE91" s="57"/>
      <c r="UF91" s="57"/>
      <c r="UG91" s="57"/>
      <c r="UH91" s="57"/>
      <c r="UI91" s="57"/>
      <c r="UJ91" s="57"/>
      <c r="UK91" s="57"/>
      <c r="UL91" s="57"/>
      <c r="UM91" s="57"/>
      <c r="UN91" s="57"/>
      <c r="UO91" s="57"/>
      <c r="UP91" s="57"/>
      <c r="UQ91" s="57"/>
      <c r="UR91" s="57"/>
      <c r="US91" s="57"/>
      <c r="UT91" s="57"/>
      <c r="UU91" s="57"/>
      <c r="UV91" s="57"/>
      <c r="UW91" s="57"/>
      <c r="UX91" s="57"/>
      <c r="UY91" s="57"/>
      <c r="UZ91" s="57"/>
      <c r="VA91" s="57"/>
      <c r="VB91" s="57"/>
      <c r="VC91" s="57"/>
      <c r="VD91" s="57"/>
      <c r="VE91" s="57"/>
      <c r="VF91" s="57"/>
      <c r="VG91" s="57"/>
      <c r="VH91" s="57"/>
      <c r="VI91" s="57"/>
      <c r="VJ91" s="57"/>
      <c r="VK91" s="57"/>
      <c r="VL91" s="57"/>
      <c r="VM91" s="57"/>
      <c r="VN91" s="57"/>
      <c r="VO91" s="57"/>
      <c r="VP91" s="57"/>
      <c r="VQ91" s="57"/>
      <c r="VR91" s="57"/>
      <c r="VS91" s="57"/>
      <c r="VT91" s="57"/>
      <c r="VU91" s="57"/>
      <c r="VV91" s="57"/>
      <c r="VW91" s="57"/>
      <c r="VX91" s="57"/>
      <c r="VY91" s="57"/>
      <c r="VZ91" s="57"/>
      <c r="WA91" s="57"/>
      <c r="WB91" s="57"/>
      <c r="WC91" s="57"/>
      <c r="WD91" s="57"/>
      <c r="WE91" s="57"/>
      <c r="WF91" s="57"/>
      <c r="WG91" s="57"/>
      <c r="WH91" s="57"/>
      <c r="WI91" s="57"/>
      <c r="WJ91" s="57"/>
      <c r="WK91" s="57"/>
      <c r="WL91" s="57"/>
      <c r="WM91" s="57"/>
      <c r="WN91" s="57"/>
      <c r="WO91" s="57"/>
      <c r="WP91" s="57"/>
      <c r="WQ91" s="57"/>
      <c r="WR91" s="57"/>
      <c r="WS91" s="57"/>
      <c r="WT91" s="57"/>
      <c r="WU91" s="57"/>
      <c r="WV91" s="57"/>
      <c r="WW91" s="57"/>
      <c r="WX91" s="57"/>
      <c r="WY91" s="57"/>
      <c r="WZ91" s="57"/>
      <c r="XA91" s="57"/>
      <c r="XB91" s="57"/>
      <c r="XC91" s="57"/>
      <c r="XD91" s="57"/>
      <c r="XE91" s="57"/>
      <c r="XF91" s="57"/>
      <c r="XG91" s="57"/>
      <c r="XH91" s="57"/>
      <c r="XI91" s="57"/>
      <c r="XJ91" s="57"/>
      <c r="XK91" s="57"/>
      <c r="XL91" s="57"/>
      <c r="XM91" s="57"/>
      <c r="XN91" s="57"/>
      <c r="XO91" s="57"/>
      <c r="XP91" s="57"/>
      <c r="XQ91" s="57"/>
      <c r="XR91" s="57"/>
      <c r="XS91" s="57"/>
      <c r="XT91" s="57"/>
      <c r="XU91" s="57"/>
      <c r="XV91" s="57"/>
      <c r="XW91" s="57"/>
      <c r="XX91" s="57"/>
      <c r="XY91" s="57"/>
      <c r="XZ91" s="57"/>
      <c r="YA91" s="57"/>
      <c r="YB91" s="57"/>
      <c r="YC91" s="57"/>
      <c r="YD91" s="57"/>
      <c r="YE91" s="57"/>
      <c r="YF91" s="57"/>
      <c r="YG91" s="57"/>
      <c r="YH91" s="57"/>
      <c r="YI91" s="57"/>
      <c r="YJ91" s="57"/>
      <c r="YK91" s="57"/>
      <c r="YL91" s="57"/>
      <c r="YM91" s="57"/>
      <c r="YN91" s="57"/>
      <c r="YO91" s="57"/>
      <c r="YP91" s="57"/>
      <c r="YQ91" s="57"/>
      <c r="YR91" s="57"/>
      <c r="YS91" s="57"/>
      <c r="YT91" s="57"/>
      <c r="YU91" s="57"/>
      <c r="YV91" s="57"/>
      <c r="YW91" s="57"/>
      <c r="YX91" s="57"/>
      <c r="YY91" s="57"/>
      <c r="YZ91" s="57"/>
      <c r="ZA91" s="57"/>
      <c r="ZB91" s="57"/>
      <c r="ZC91" s="57"/>
      <c r="ZD91" s="57"/>
      <c r="ZE91" s="57"/>
      <c r="ZF91" s="57"/>
      <c r="ZG91" s="57"/>
      <c r="ZH91" s="57"/>
      <c r="ZI91" s="57"/>
      <c r="ZJ91" s="57"/>
      <c r="ZK91" s="57"/>
      <c r="ZL91" s="57"/>
      <c r="ZM91" s="57"/>
      <c r="ZN91" s="57"/>
      <c r="ZO91" s="57"/>
      <c r="ZP91" s="57"/>
      <c r="ZQ91" s="57"/>
      <c r="ZR91" s="57"/>
      <c r="ZS91" s="57"/>
      <c r="ZT91" s="57"/>
      <c r="ZU91" s="57"/>
      <c r="ZV91" s="57"/>
      <c r="ZW91" s="57"/>
      <c r="ZX91" s="57"/>
      <c r="ZY91" s="57"/>
      <c r="ZZ91" s="57"/>
      <c r="AAA91" s="57"/>
      <c r="AAB91" s="57"/>
      <c r="AAC91" s="57"/>
      <c r="AAD91" s="57"/>
      <c r="AAE91" s="57"/>
      <c r="AAF91" s="57"/>
      <c r="AAG91" s="57"/>
      <c r="AAH91" s="57"/>
      <c r="AAI91" s="57"/>
      <c r="AAJ91" s="57"/>
      <c r="AAK91" s="57"/>
      <c r="AAL91" s="57"/>
      <c r="AAM91" s="57"/>
      <c r="AAN91" s="57"/>
      <c r="AAO91" s="57"/>
      <c r="AAP91" s="57"/>
      <c r="AAQ91" s="57"/>
      <c r="AAR91" s="57"/>
      <c r="AAS91" s="57"/>
      <c r="AAT91" s="57"/>
      <c r="AAU91" s="57"/>
      <c r="AAV91" s="57"/>
      <c r="AAW91" s="57"/>
      <c r="AAX91" s="57"/>
      <c r="AAY91" s="57"/>
      <c r="AAZ91" s="57"/>
      <c r="ABA91" s="57"/>
      <c r="ABB91" s="57"/>
      <c r="ABC91" s="57"/>
      <c r="ABD91" s="57"/>
      <c r="ABE91" s="57"/>
      <c r="ABF91" s="57"/>
      <c r="ABG91" s="57"/>
      <c r="ABH91" s="57"/>
      <c r="ABI91" s="57"/>
      <c r="ABJ91" s="57"/>
      <c r="ABK91" s="57"/>
      <c r="ABL91" s="57"/>
      <c r="ABM91" s="57"/>
      <c r="ABN91" s="57"/>
      <c r="ABO91" s="57"/>
      <c r="ABP91" s="57"/>
      <c r="ABQ91" s="57"/>
      <c r="ABR91" s="57"/>
    </row>
    <row r="92" spans="1:746" ht="15" customHeight="1" thickBot="1" x14ac:dyDescent="0.6">
      <c r="A92" s="38" t="s">
        <v>109</v>
      </c>
      <c r="B92" s="39"/>
      <c r="C92" s="39"/>
      <c r="D92" s="40"/>
      <c r="E92" s="15">
        <f t="shared" ref="E92:I92" si="14">SUM(E94:E114)</f>
        <v>19438.21</v>
      </c>
      <c r="F92" s="15">
        <f t="shared" si="14"/>
        <v>1972</v>
      </c>
      <c r="G92" s="15">
        <f t="shared" si="14"/>
        <v>2696</v>
      </c>
      <c r="H92" s="15">
        <f t="shared" si="14"/>
        <v>2190</v>
      </c>
      <c r="I92" s="15">
        <f t="shared" si="14"/>
        <v>3460</v>
      </c>
      <c r="J92" s="15">
        <f>SUM(J94:J114)</f>
        <v>2725</v>
      </c>
      <c r="K92" s="15">
        <f>SUM(K94:K114)</f>
        <v>476</v>
      </c>
      <c r="L92" s="15">
        <f>SUM(L94:L114)</f>
        <v>0</v>
      </c>
      <c r="M92" s="15">
        <f>SUM(M94:M114)</f>
        <v>103</v>
      </c>
      <c r="N92" s="15">
        <f>SUM(K92:M92)</f>
        <v>579</v>
      </c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  <c r="IV92" s="57"/>
      <c r="IW92" s="57"/>
      <c r="IX92" s="57"/>
      <c r="IY92" s="57"/>
      <c r="IZ92" s="57"/>
      <c r="JA92" s="57"/>
      <c r="JB92" s="57"/>
      <c r="JC92" s="57"/>
      <c r="JD92" s="57"/>
      <c r="JE92" s="57"/>
      <c r="JF92" s="57"/>
      <c r="JG92" s="57"/>
      <c r="JH92" s="57"/>
      <c r="JI92" s="57"/>
      <c r="JJ92" s="57"/>
      <c r="JK92" s="57"/>
      <c r="JL92" s="57"/>
      <c r="JM92" s="57"/>
      <c r="JN92" s="57"/>
      <c r="JO92" s="57"/>
      <c r="JP92" s="57"/>
      <c r="JQ92" s="57"/>
      <c r="JR92" s="57"/>
      <c r="JS92" s="57"/>
      <c r="JT92" s="57"/>
      <c r="JU92" s="57"/>
      <c r="JV92" s="57"/>
      <c r="JW92" s="57"/>
      <c r="JX92" s="57"/>
      <c r="JY92" s="57"/>
      <c r="JZ92" s="57"/>
      <c r="KA92" s="57"/>
      <c r="KB92" s="57"/>
      <c r="KC92" s="57"/>
      <c r="KD92" s="57"/>
      <c r="KE92" s="57"/>
      <c r="KF92" s="57"/>
      <c r="KG92" s="57"/>
      <c r="KH92" s="57"/>
      <c r="KI92" s="57"/>
      <c r="KJ92" s="57"/>
      <c r="KK92" s="57"/>
      <c r="KL92" s="57"/>
      <c r="KM92" s="57"/>
      <c r="KN92" s="57"/>
      <c r="KO92" s="57"/>
      <c r="KP92" s="57"/>
      <c r="KQ92" s="57"/>
      <c r="KR92" s="57"/>
      <c r="KS92" s="57"/>
      <c r="KT92" s="57"/>
      <c r="KU92" s="57"/>
      <c r="KV92" s="57"/>
      <c r="KW92" s="57"/>
      <c r="KX92" s="57"/>
      <c r="KY92" s="57"/>
      <c r="KZ92" s="57"/>
      <c r="LA92" s="57"/>
      <c r="LB92" s="57"/>
      <c r="LC92" s="57"/>
      <c r="LD92" s="57"/>
      <c r="LE92" s="57"/>
      <c r="LF92" s="57"/>
      <c r="LG92" s="57"/>
      <c r="LH92" s="57"/>
      <c r="LI92" s="57"/>
      <c r="LJ92" s="57"/>
      <c r="LK92" s="57"/>
      <c r="LL92" s="57"/>
      <c r="LM92" s="57"/>
      <c r="LN92" s="57"/>
      <c r="LO92" s="57"/>
      <c r="LP92" s="57"/>
      <c r="LQ92" s="57"/>
      <c r="LR92" s="57"/>
      <c r="LS92" s="57"/>
      <c r="LT92" s="57"/>
      <c r="LU92" s="57"/>
      <c r="LV92" s="57"/>
      <c r="LW92" s="57"/>
      <c r="LX92" s="57"/>
      <c r="LY92" s="57"/>
      <c r="LZ92" s="57"/>
      <c r="MA92" s="57"/>
      <c r="MB92" s="57"/>
      <c r="MC92" s="57"/>
      <c r="MD92" s="57"/>
      <c r="ME92" s="57"/>
      <c r="MF92" s="57"/>
      <c r="MG92" s="57"/>
      <c r="MH92" s="57"/>
      <c r="MI92" s="57"/>
      <c r="MJ92" s="57"/>
      <c r="MK92" s="57"/>
      <c r="ML92" s="57"/>
      <c r="MM92" s="57"/>
      <c r="MN92" s="57"/>
      <c r="MO92" s="57"/>
      <c r="MP92" s="57"/>
      <c r="MQ92" s="57"/>
      <c r="MR92" s="57"/>
      <c r="MS92" s="57"/>
      <c r="MT92" s="57"/>
      <c r="MU92" s="57"/>
      <c r="MV92" s="57"/>
      <c r="MW92" s="57"/>
      <c r="MX92" s="57"/>
      <c r="MY92" s="57"/>
      <c r="MZ92" s="57"/>
      <c r="NA92" s="57"/>
      <c r="NB92" s="57"/>
      <c r="NC92" s="57"/>
      <c r="ND92" s="57"/>
      <c r="NE92" s="57"/>
      <c r="NF92" s="57"/>
      <c r="NG92" s="57"/>
      <c r="NH92" s="57"/>
      <c r="NI92" s="57"/>
      <c r="NJ92" s="57"/>
      <c r="NK92" s="57"/>
      <c r="NL92" s="57"/>
      <c r="NM92" s="57"/>
      <c r="NN92" s="57"/>
      <c r="NO92" s="57"/>
      <c r="NP92" s="57"/>
      <c r="NQ92" s="57"/>
      <c r="NR92" s="57"/>
      <c r="NS92" s="57"/>
      <c r="NT92" s="57"/>
      <c r="NU92" s="57"/>
      <c r="NV92" s="57"/>
      <c r="NW92" s="57"/>
      <c r="NX92" s="57"/>
      <c r="NY92" s="57"/>
      <c r="NZ92" s="57"/>
      <c r="OA92" s="57"/>
      <c r="OB92" s="57"/>
      <c r="OC92" s="57"/>
      <c r="OD92" s="57"/>
      <c r="OE92" s="57"/>
      <c r="OF92" s="57"/>
      <c r="OG92" s="57"/>
      <c r="OH92" s="57"/>
      <c r="OI92" s="57"/>
      <c r="OJ92" s="57"/>
      <c r="OK92" s="57"/>
      <c r="OL92" s="57"/>
      <c r="OM92" s="57"/>
      <c r="ON92" s="57"/>
      <c r="OO92" s="57"/>
      <c r="OP92" s="57"/>
      <c r="OQ92" s="57"/>
      <c r="OR92" s="57"/>
      <c r="OS92" s="57"/>
      <c r="OT92" s="57"/>
      <c r="OU92" s="57"/>
      <c r="OV92" s="57"/>
      <c r="OW92" s="57"/>
      <c r="OX92" s="57"/>
      <c r="OY92" s="57"/>
      <c r="OZ92" s="57"/>
      <c r="PA92" s="57"/>
      <c r="PB92" s="57"/>
      <c r="PC92" s="57"/>
      <c r="PD92" s="57"/>
      <c r="PE92" s="57"/>
      <c r="PF92" s="57"/>
      <c r="PG92" s="57"/>
      <c r="PH92" s="57"/>
      <c r="PI92" s="57"/>
      <c r="PJ92" s="57"/>
      <c r="PK92" s="57"/>
      <c r="PL92" s="57"/>
      <c r="PM92" s="57"/>
      <c r="PN92" s="57"/>
      <c r="PO92" s="57"/>
      <c r="PP92" s="57"/>
      <c r="PQ92" s="57"/>
      <c r="PR92" s="57"/>
      <c r="PS92" s="57"/>
      <c r="PT92" s="57"/>
      <c r="PU92" s="57"/>
      <c r="PV92" s="57"/>
      <c r="PW92" s="57"/>
      <c r="PX92" s="57"/>
      <c r="PY92" s="57"/>
      <c r="PZ92" s="57"/>
      <c r="QA92" s="57"/>
      <c r="QB92" s="57"/>
      <c r="QC92" s="57"/>
      <c r="QD92" s="57"/>
      <c r="QE92" s="57"/>
      <c r="QF92" s="57"/>
      <c r="QG92" s="57"/>
      <c r="QH92" s="57"/>
      <c r="QI92" s="57"/>
      <c r="QJ92" s="57"/>
      <c r="QK92" s="57"/>
      <c r="QL92" s="57"/>
      <c r="QM92" s="57"/>
      <c r="QN92" s="57"/>
      <c r="QO92" s="57"/>
      <c r="QP92" s="57"/>
      <c r="QQ92" s="57"/>
      <c r="QR92" s="57"/>
      <c r="QS92" s="57"/>
      <c r="QT92" s="57"/>
      <c r="QU92" s="57"/>
      <c r="QV92" s="57"/>
      <c r="QW92" s="57"/>
      <c r="QX92" s="57"/>
      <c r="QY92" s="57"/>
      <c r="QZ92" s="57"/>
      <c r="RA92" s="57"/>
      <c r="RB92" s="57"/>
      <c r="RC92" s="57"/>
      <c r="RD92" s="57"/>
      <c r="RE92" s="57"/>
      <c r="RF92" s="57"/>
      <c r="RG92" s="57"/>
      <c r="RH92" s="57"/>
      <c r="RI92" s="57"/>
      <c r="RJ92" s="57"/>
      <c r="RK92" s="57"/>
      <c r="RL92" s="57"/>
      <c r="RM92" s="57"/>
      <c r="RN92" s="57"/>
      <c r="RO92" s="57"/>
      <c r="RP92" s="57"/>
      <c r="RQ92" s="57"/>
      <c r="RR92" s="57"/>
      <c r="RS92" s="57"/>
      <c r="RT92" s="57"/>
      <c r="RU92" s="57"/>
      <c r="RV92" s="57"/>
      <c r="RW92" s="57"/>
      <c r="RX92" s="57"/>
      <c r="RY92" s="57"/>
      <c r="RZ92" s="57"/>
      <c r="SA92" s="57"/>
      <c r="SB92" s="57"/>
      <c r="SC92" s="57"/>
      <c r="SD92" s="57"/>
      <c r="SE92" s="57"/>
      <c r="SF92" s="57"/>
      <c r="SG92" s="57"/>
      <c r="SH92" s="57"/>
      <c r="SI92" s="57"/>
      <c r="SJ92" s="57"/>
      <c r="SK92" s="57"/>
      <c r="SL92" s="57"/>
      <c r="SM92" s="57"/>
      <c r="SN92" s="57"/>
      <c r="SO92" s="57"/>
      <c r="SP92" s="57"/>
      <c r="SQ92" s="57"/>
      <c r="SR92" s="57"/>
      <c r="SS92" s="57"/>
      <c r="ST92" s="57"/>
      <c r="SU92" s="57"/>
      <c r="SV92" s="57"/>
      <c r="SW92" s="57"/>
      <c r="SX92" s="57"/>
      <c r="SY92" s="57"/>
      <c r="SZ92" s="57"/>
      <c r="TA92" s="57"/>
      <c r="TB92" s="57"/>
      <c r="TC92" s="57"/>
      <c r="TD92" s="57"/>
      <c r="TE92" s="57"/>
      <c r="TF92" s="57"/>
      <c r="TG92" s="57"/>
      <c r="TH92" s="57"/>
      <c r="TI92" s="57"/>
      <c r="TJ92" s="57"/>
      <c r="TK92" s="57"/>
      <c r="TL92" s="57"/>
      <c r="TM92" s="57"/>
      <c r="TN92" s="57"/>
      <c r="TO92" s="57"/>
      <c r="TP92" s="57"/>
      <c r="TQ92" s="57"/>
      <c r="TR92" s="57"/>
      <c r="TS92" s="57"/>
      <c r="TT92" s="57"/>
      <c r="TU92" s="57"/>
      <c r="TV92" s="57"/>
      <c r="TW92" s="57"/>
      <c r="TX92" s="57"/>
      <c r="TY92" s="57"/>
      <c r="TZ92" s="57"/>
      <c r="UA92" s="57"/>
      <c r="UB92" s="57"/>
      <c r="UC92" s="57"/>
      <c r="UD92" s="57"/>
      <c r="UE92" s="57"/>
      <c r="UF92" s="57"/>
      <c r="UG92" s="57"/>
      <c r="UH92" s="57"/>
      <c r="UI92" s="57"/>
      <c r="UJ92" s="57"/>
      <c r="UK92" s="57"/>
      <c r="UL92" s="57"/>
      <c r="UM92" s="57"/>
      <c r="UN92" s="57"/>
      <c r="UO92" s="57"/>
      <c r="UP92" s="57"/>
      <c r="UQ92" s="57"/>
      <c r="UR92" s="57"/>
      <c r="US92" s="57"/>
      <c r="UT92" s="57"/>
      <c r="UU92" s="57"/>
      <c r="UV92" s="57"/>
      <c r="UW92" s="57"/>
      <c r="UX92" s="57"/>
      <c r="UY92" s="57"/>
      <c r="UZ92" s="57"/>
      <c r="VA92" s="57"/>
      <c r="VB92" s="57"/>
      <c r="VC92" s="57"/>
      <c r="VD92" s="57"/>
      <c r="VE92" s="57"/>
      <c r="VF92" s="57"/>
      <c r="VG92" s="57"/>
      <c r="VH92" s="57"/>
      <c r="VI92" s="57"/>
      <c r="VJ92" s="57"/>
      <c r="VK92" s="57"/>
      <c r="VL92" s="57"/>
      <c r="VM92" s="57"/>
      <c r="VN92" s="57"/>
      <c r="VO92" s="57"/>
      <c r="VP92" s="57"/>
      <c r="VQ92" s="57"/>
      <c r="VR92" s="57"/>
      <c r="VS92" s="57"/>
      <c r="VT92" s="57"/>
      <c r="VU92" s="57"/>
      <c r="VV92" s="57"/>
      <c r="VW92" s="57"/>
      <c r="VX92" s="57"/>
      <c r="VY92" s="57"/>
      <c r="VZ92" s="57"/>
      <c r="WA92" s="57"/>
      <c r="WB92" s="57"/>
      <c r="WC92" s="57"/>
      <c r="WD92" s="57"/>
      <c r="WE92" s="57"/>
      <c r="WF92" s="57"/>
      <c r="WG92" s="57"/>
      <c r="WH92" s="57"/>
      <c r="WI92" s="57"/>
      <c r="WJ92" s="57"/>
      <c r="WK92" s="57"/>
      <c r="WL92" s="57"/>
      <c r="WM92" s="57"/>
      <c r="WN92" s="57"/>
      <c r="WO92" s="57"/>
      <c r="WP92" s="57"/>
      <c r="WQ92" s="57"/>
      <c r="WR92" s="57"/>
      <c r="WS92" s="57"/>
      <c r="WT92" s="57"/>
      <c r="WU92" s="57"/>
      <c r="WV92" s="57"/>
      <c r="WW92" s="57"/>
      <c r="WX92" s="57"/>
      <c r="WY92" s="57"/>
      <c r="WZ92" s="57"/>
      <c r="XA92" s="57"/>
      <c r="XB92" s="57"/>
      <c r="XC92" s="57"/>
      <c r="XD92" s="57"/>
      <c r="XE92" s="57"/>
      <c r="XF92" s="57"/>
      <c r="XG92" s="57"/>
      <c r="XH92" s="57"/>
      <c r="XI92" s="57"/>
      <c r="XJ92" s="57"/>
      <c r="XK92" s="57"/>
      <c r="XL92" s="57"/>
      <c r="XM92" s="57"/>
      <c r="XN92" s="57"/>
      <c r="XO92" s="57"/>
      <c r="XP92" s="57"/>
      <c r="XQ92" s="57"/>
      <c r="XR92" s="57"/>
      <c r="XS92" s="57"/>
      <c r="XT92" s="57"/>
      <c r="XU92" s="57"/>
      <c r="XV92" s="57"/>
      <c r="XW92" s="57"/>
      <c r="XX92" s="57"/>
      <c r="XY92" s="57"/>
      <c r="XZ92" s="57"/>
      <c r="YA92" s="57"/>
      <c r="YB92" s="57"/>
      <c r="YC92" s="57"/>
      <c r="YD92" s="57"/>
      <c r="YE92" s="57"/>
      <c r="YF92" s="57"/>
      <c r="YG92" s="57"/>
      <c r="YH92" s="57"/>
      <c r="YI92" s="57"/>
      <c r="YJ92" s="57"/>
      <c r="YK92" s="57"/>
      <c r="YL92" s="57"/>
      <c r="YM92" s="57"/>
      <c r="YN92" s="57"/>
      <c r="YO92" s="57"/>
      <c r="YP92" s="57"/>
      <c r="YQ92" s="57"/>
      <c r="YR92" s="57"/>
      <c r="YS92" s="57"/>
      <c r="YT92" s="57"/>
      <c r="YU92" s="57"/>
      <c r="YV92" s="57"/>
      <c r="YW92" s="57"/>
      <c r="YX92" s="57"/>
      <c r="YY92" s="57"/>
      <c r="YZ92" s="57"/>
      <c r="ZA92" s="57"/>
      <c r="ZB92" s="57"/>
      <c r="ZC92" s="57"/>
      <c r="ZD92" s="57"/>
      <c r="ZE92" s="57"/>
      <c r="ZF92" s="57"/>
      <c r="ZG92" s="57"/>
      <c r="ZH92" s="57"/>
      <c r="ZI92" s="57"/>
      <c r="ZJ92" s="57"/>
      <c r="ZK92" s="57"/>
      <c r="ZL92" s="57"/>
      <c r="ZM92" s="57"/>
      <c r="ZN92" s="57"/>
      <c r="ZO92" s="57"/>
      <c r="ZP92" s="57"/>
      <c r="ZQ92" s="57"/>
      <c r="ZR92" s="57"/>
      <c r="ZS92" s="57"/>
      <c r="ZT92" s="57"/>
      <c r="ZU92" s="57"/>
      <c r="ZV92" s="57"/>
      <c r="ZW92" s="57"/>
      <c r="ZX92" s="57"/>
      <c r="ZY92" s="57"/>
      <c r="ZZ92" s="57"/>
      <c r="AAA92" s="57"/>
      <c r="AAB92" s="57"/>
      <c r="AAC92" s="57"/>
      <c r="AAD92" s="57"/>
      <c r="AAE92" s="57"/>
      <c r="AAF92" s="57"/>
      <c r="AAG92" s="57"/>
      <c r="AAH92" s="57"/>
      <c r="AAI92" s="57"/>
      <c r="AAJ92" s="57"/>
      <c r="AAK92" s="57"/>
      <c r="AAL92" s="57"/>
      <c r="AAM92" s="57"/>
      <c r="AAN92" s="57"/>
      <c r="AAO92" s="57"/>
      <c r="AAP92" s="57"/>
      <c r="AAQ92" s="57"/>
      <c r="AAR92" s="57"/>
      <c r="AAS92" s="57"/>
      <c r="AAT92" s="57"/>
      <c r="AAU92" s="57"/>
      <c r="AAV92" s="57"/>
      <c r="AAW92" s="57"/>
      <c r="AAX92" s="57"/>
      <c r="AAY92" s="57"/>
      <c r="AAZ92" s="57"/>
      <c r="ABA92" s="57"/>
      <c r="ABB92" s="57"/>
      <c r="ABC92" s="57"/>
      <c r="ABD92" s="57"/>
      <c r="ABE92" s="57"/>
      <c r="ABF92" s="57"/>
      <c r="ABG92" s="57"/>
      <c r="ABH92" s="57"/>
      <c r="ABI92" s="57"/>
      <c r="ABJ92" s="57"/>
      <c r="ABK92" s="57"/>
      <c r="ABL92" s="57"/>
      <c r="ABM92" s="57"/>
      <c r="ABN92" s="57"/>
      <c r="ABO92" s="57"/>
      <c r="ABP92" s="57"/>
      <c r="ABQ92" s="57"/>
      <c r="ABR92" s="57"/>
    </row>
    <row r="93" spans="1:746" ht="14.5" customHeight="1" x14ac:dyDescent="0.55000000000000004">
      <c r="A93" s="35" t="s">
        <v>13</v>
      </c>
      <c r="B93" s="35" t="s">
        <v>13</v>
      </c>
      <c r="C93" s="36" t="s">
        <v>13</v>
      </c>
      <c r="D93" s="36" t="s">
        <v>13</v>
      </c>
      <c r="E93" s="36" t="s">
        <v>13</v>
      </c>
      <c r="F93" s="37" t="s">
        <v>13</v>
      </c>
      <c r="K93" s="18"/>
      <c r="L93" s="18"/>
      <c r="M93" s="18"/>
      <c r="N93" s="19"/>
    </row>
    <row r="94" spans="1:746" ht="14.5" customHeight="1" x14ac:dyDescent="0.55000000000000004">
      <c r="A94" s="61" t="s">
        <v>110</v>
      </c>
      <c r="B94" s="62"/>
      <c r="C94" s="22" t="s">
        <v>71</v>
      </c>
      <c r="D94" s="22" t="s">
        <v>17</v>
      </c>
      <c r="E94" s="63">
        <v>1220</v>
      </c>
      <c r="F94" s="23">
        <v>0</v>
      </c>
      <c r="G94" s="25"/>
      <c r="H94" s="25">
        <v>192</v>
      </c>
      <c r="I94" s="25">
        <v>192</v>
      </c>
      <c r="J94" s="25">
        <v>200</v>
      </c>
      <c r="K94" s="26">
        <v>0</v>
      </c>
      <c r="L94" s="26">
        <v>0</v>
      </c>
      <c r="M94" s="26">
        <v>0</v>
      </c>
      <c r="N94" s="26">
        <f>SUM(K94:M94)</f>
        <v>0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  <c r="OK94" s="4"/>
      <c r="OL94" s="4"/>
      <c r="OM94" s="4"/>
      <c r="ON94" s="4"/>
      <c r="OO94" s="4"/>
      <c r="OP94" s="4"/>
      <c r="OQ94" s="4"/>
      <c r="OR94" s="4"/>
      <c r="OS94" s="4"/>
      <c r="OT94" s="4"/>
      <c r="OU94" s="4"/>
      <c r="OV94" s="4"/>
      <c r="OW94" s="4"/>
      <c r="OX94" s="4"/>
      <c r="OY94" s="4"/>
      <c r="OZ94" s="4"/>
      <c r="PA94" s="4"/>
      <c r="PB94" s="4"/>
      <c r="PC94" s="4"/>
      <c r="PD94" s="4"/>
      <c r="PE94" s="4"/>
      <c r="PF94" s="4"/>
      <c r="PG94" s="4"/>
      <c r="PH94" s="4"/>
      <c r="PI94" s="4"/>
      <c r="PJ94" s="4"/>
      <c r="PK94" s="4"/>
      <c r="PL94" s="4"/>
      <c r="PM94" s="4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4"/>
      <c r="QY94" s="4"/>
      <c r="QZ94" s="4"/>
      <c r="RA94" s="4"/>
      <c r="RB94" s="4"/>
      <c r="RC94" s="4"/>
      <c r="RD94" s="4"/>
      <c r="RE94" s="4"/>
      <c r="RF94" s="4"/>
      <c r="RG94" s="4"/>
      <c r="RH94" s="4"/>
      <c r="RI94" s="4"/>
      <c r="RJ94" s="4"/>
      <c r="RK94" s="4"/>
      <c r="RL94" s="4"/>
      <c r="RM94" s="4"/>
      <c r="RN94" s="4"/>
      <c r="RO94" s="4"/>
      <c r="RP94" s="4"/>
      <c r="RQ94" s="4"/>
      <c r="RR94" s="4"/>
      <c r="RS94" s="4"/>
      <c r="RT94" s="4"/>
      <c r="RU94" s="4"/>
      <c r="RV94" s="4"/>
      <c r="RW94" s="4"/>
      <c r="RX94" s="4"/>
      <c r="RY94" s="4"/>
      <c r="RZ94" s="4"/>
      <c r="SA94" s="4"/>
      <c r="SB94" s="4"/>
      <c r="SC94" s="4"/>
      <c r="SD94" s="4"/>
      <c r="SE94" s="4"/>
      <c r="SF94" s="4"/>
      <c r="SG94" s="4"/>
      <c r="SH94" s="4"/>
      <c r="SI94" s="4"/>
      <c r="SJ94" s="4"/>
      <c r="SK94" s="4"/>
      <c r="SL94" s="4"/>
      <c r="SM94" s="4"/>
      <c r="SN94" s="4"/>
      <c r="SO94" s="4"/>
      <c r="SP94" s="4"/>
      <c r="SQ94" s="4"/>
      <c r="SR94" s="4"/>
      <c r="SS94" s="4"/>
      <c r="ST94" s="4"/>
      <c r="SU94" s="4"/>
      <c r="SV94" s="4"/>
      <c r="SW94" s="4"/>
      <c r="SX94" s="4"/>
      <c r="SY94" s="4"/>
      <c r="SZ94" s="4"/>
      <c r="TA94" s="4"/>
      <c r="TB94" s="4"/>
      <c r="TC94" s="4"/>
      <c r="TD94" s="4"/>
      <c r="TE94" s="4"/>
      <c r="TF94" s="4"/>
      <c r="TG94" s="4"/>
      <c r="TH94" s="4"/>
      <c r="TI94" s="4"/>
      <c r="TJ94" s="4"/>
      <c r="TK94" s="4"/>
      <c r="TL94" s="4"/>
      <c r="TM94" s="4"/>
      <c r="TN94" s="4"/>
      <c r="TO94" s="4"/>
      <c r="TP94" s="4"/>
      <c r="TQ94" s="4"/>
      <c r="TR94" s="4"/>
      <c r="TS94" s="4"/>
      <c r="TT94" s="4"/>
      <c r="TU94" s="4"/>
      <c r="TV94" s="4"/>
      <c r="TW94" s="4"/>
      <c r="TX94" s="4"/>
      <c r="TY94" s="4"/>
      <c r="TZ94" s="4"/>
      <c r="UA94" s="4"/>
      <c r="UB94" s="4"/>
      <c r="UC94" s="4"/>
      <c r="UD94" s="4"/>
      <c r="UE94" s="4"/>
      <c r="UF94" s="4"/>
      <c r="UG94" s="4"/>
      <c r="UH94" s="4"/>
      <c r="UI94" s="4"/>
      <c r="UJ94" s="4"/>
      <c r="UK94" s="4"/>
      <c r="UL94" s="4"/>
      <c r="UM94" s="4"/>
      <c r="UN94" s="4"/>
      <c r="UO94" s="4"/>
      <c r="UP94" s="4"/>
      <c r="UQ94" s="4"/>
      <c r="UR94" s="4"/>
      <c r="US94" s="4"/>
      <c r="UT94" s="4"/>
      <c r="UU94" s="4"/>
      <c r="UV94" s="4"/>
      <c r="UW94" s="4"/>
      <c r="UX94" s="4"/>
      <c r="UY94" s="4"/>
      <c r="UZ94" s="4"/>
      <c r="VA94" s="4"/>
      <c r="VB94" s="4"/>
      <c r="VC94" s="4"/>
      <c r="VD94" s="4"/>
      <c r="VE94" s="4"/>
      <c r="VF94" s="4"/>
      <c r="VG94" s="4"/>
      <c r="VH94" s="4"/>
      <c r="VI94" s="4"/>
      <c r="VJ94" s="4"/>
      <c r="VK94" s="4"/>
      <c r="VL94" s="4"/>
      <c r="VM94" s="4"/>
      <c r="VN94" s="4"/>
      <c r="VO94" s="4"/>
      <c r="VP94" s="4"/>
      <c r="VQ94" s="4"/>
      <c r="VR94" s="4"/>
      <c r="VS94" s="4"/>
      <c r="VT94" s="4"/>
      <c r="VU94" s="4"/>
      <c r="VV94" s="4"/>
      <c r="VW94" s="4"/>
      <c r="VX94" s="4"/>
      <c r="VY94" s="4"/>
      <c r="VZ94" s="4"/>
      <c r="WA94" s="4"/>
      <c r="WB94" s="4"/>
      <c r="WC94" s="4"/>
      <c r="WD94" s="4"/>
      <c r="WE94" s="4"/>
      <c r="WF94" s="4"/>
      <c r="WG94" s="4"/>
      <c r="WH94" s="4"/>
      <c r="WI94" s="4"/>
      <c r="WJ94" s="4"/>
      <c r="WK94" s="4"/>
      <c r="WL94" s="4"/>
      <c r="WM94" s="4"/>
      <c r="WN94" s="4"/>
      <c r="WO94" s="4"/>
      <c r="WP94" s="4"/>
      <c r="WQ94" s="4"/>
      <c r="WR94" s="4"/>
      <c r="WS94" s="4"/>
      <c r="WT94" s="4"/>
      <c r="WU94" s="4"/>
      <c r="WV94" s="4"/>
      <c r="WW94" s="4"/>
      <c r="WX94" s="4"/>
      <c r="WY94" s="4"/>
      <c r="WZ94" s="4"/>
      <c r="XA94" s="4"/>
      <c r="XB94" s="4"/>
      <c r="XC94" s="4"/>
      <c r="XD94" s="4"/>
      <c r="XE94" s="4"/>
      <c r="XF94" s="4"/>
      <c r="XG94" s="4"/>
      <c r="XH94" s="4"/>
      <c r="XI94" s="4"/>
      <c r="XJ94" s="4"/>
      <c r="XK94" s="4"/>
      <c r="XL94" s="4"/>
      <c r="XM94" s="4"/>
      <c r="XN94" s="4"/>
      <c r="XO94" s="4"/>
      <c r="XP94" s="4"/>
      <c r="XQ94" s="4"/>
      <c r="XR94" s="4"/>
      <c r="XS94" s="4"/>
      <c r="XT94" s="4"/>
      <c r="XU94" s="4"/>
      <c r="XV94" s="4"/>
      <c r="XW94" s="4"/>
      <c r="XX94" s="4"/>
      <c r="XY94" s="4"/>
      <c r="XZ94" s="4"/>
      <c r="YA94" s="4"/>
      <c r="YB94" s="4"/>
      <c r="YC94" s="4"/>
      <c r="YD94" s="4"/>
      <c r="YE94" s="4"/>
      <c r="YF94" s="4"/>
      <c r="YG94" s="4"/>
      <c r="YH94" s="4"/>
      <c r="YI94" s="4"/>
      <c r="YJ94" s="4"/>
      <c r="YK94" s="4"/>
      <c r="YL94" s="4"/>
      <c r="YM94" s="4"/>
      <c r="YN94" s="4"/>
      <c r="YO94" s="4"/>
      <c r="YP94" s="4"/>
      <c r="YQ94" s="4"/>
      <c r="YR94" s="4"/>
      <c r="YS94" s="4"/>
      <c r="YT94" s="4"/>
      <c r="YU94" s="4"/>
      <c r="YV94" s="4"/>
      <c r="YW94" s="4"/>
      <c r="YX94" s="4"/>
      <c r="YY94" s="4"/>
      <c r="YZ94" s="4"/>
      <c r="ZA94" s="4"/>
      <c r="ZB94" s="4"/>
      <c r="ZC94" s="4"/>
      <c r="ZD94" s="4"/>
      <c r="ZE94" s="4"/>
      <c r="ZF94" s="4"/>
      <c r="ZG94" s="4"/>
      <c r="ZH94" s="4"/>
      <c r="ZI94" s="4"/>
      <c r="ZJ94" s="4"/>
      <c r="ZK94" s="4"/>
      <c r="ZL94" s="4"/>
      <c r="ZM94" s="4"/>
      <c r="ZN94" s="4"/>
      <c r="ZO94" s="4"/>
      <c r="ZP94" s="4"/>
      <c r="ZQ94" s="4"/>
      <c r="ZR94" s="4"/>
      <c r="ZS94" s="4"/>
      <c r="ZT94" s="4"/>
      <c r="ZU94" s="4"/>
      <c r="ZV94" s="4"/>
      <c r="ZW94" s="4"/>
      <c r="ZX94" s="4"/>
      <c r="ZY94" s="4"/>
      <c r="ZZ94" s="4"/>
      <c r="AAA94" s="4"/>
      <c r="AAB94" s="4"/>
      <c r="AAC94" s="4"/>
      <c r="AAD94" s="4"/>
      <c r="AAE94" s="4"/>
      <c r="AAF94" s="4"/>
      <c r="AAG94" s="4"/>
      <c r="AAH94" s="4"/>
      <c r="AAI94" s="4"/>
      <c r="AAJ94" s="4"/>
      <c r="AAK94" s="4"/>
      <c r="AAL94" s="4"/>
      <c r="AAM94" s="4"/>
      <c r="AAN94" s="4"/>
      <c r="AAO94" s="4"/>
      <c r="AAP94" s="4"/>
      <c r="AAQ94" s="4"/>
      <c r="AAR94" s="4"/>
      <c r="AAS94" s="4"/>
      <c r="AAT94" s="4"/>
      <c r="AAU94" s="4"/>
      <c r="AAV94" s="4"/>
      <c r="AAW94" s="4"/>
      <c r="AAX94" s="4"/>
      <c r="AAY94" s="4"/>
      <c r="AAZ94" s="4"/>
      <c r="ABA94" s="4"/>
      <c r="ABB94" s="4"/>
      <c r="ABC94" s="4"/>
      <c r="ABD94" s="4"/>
      <c r="ABE94" s="4"/>
      <c r="ABF94" s="4"/>
      <c r="ABG94" s="4"/>
      <c r="ABH94" s="4"/>
      <c r="ABI94" s="4"/>
      <c r="ABJ94" s="4"/>
      <c r="ABK94" s="4"/>
      <c r="ABL94" s="4"/>
      <c r="ABM94" s="4"/>
      <c r="ABN94" s="4"/>
      <c r="ABO94" s="4"/>
      <c r="ABP94" s="4"/>
      <c r="ABQ94" s="4"/>
      <c r="ABR94" s="4"/>
    </row>
    <row r="95" spans="1:746" ht="14.5" customHeight="1" x14ac:dyDescent="0.55000000000000004">
      <c r="A95" s="61" t="s">
        <v>111</v>
      </c>
      <c r="B95" s="62"/>
      <c r="C95" s="22" t="s">
        <v>71</v>
      </c>
      <c r="D95" s="22" t="s">
        <v>17</v>
      </c>
      <c r="E95" s="63">
        <v>1470</v>
      </c>
      <c r="F95" s="23">
        <v>0</v>
      </c>
      <c r="G95" s="25"/>
      <c r="H95" s="25">
        <v>3</v>
      </c>
      <c r="I95" s="25">
        <v>3</v>
      </c>
      <c r="J95" s="25">
        <v>200</v>
      </c>
      <c r="K95" s="26">
        <v>0</v>
      </c>
      <c r="L95" s="26">
        <v>0</v>
      </c>
      <c r="M95" s="26">
        <v>0</v>
      </c>
      <c r="N95" s="26">
        <f t="shared" ref="N95:N99" si="15">SUM(K95:M95)</f>
        <v>0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4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4"/>
      <c r="QY95" s="4"/>
      <c r="QZ95" s="4"/>
      <c r="RA95" s="4"/>
      <c r="RB95" s="4"/>
      <c r="RC95" s="4"/>
      <c r="RD95" s="4"/>
      <c r="RE95" s="4"/>
      <c r="RF95" s="4"/>
      <c r="RG95" s="4"/>
      <c r="RH95" s="4"/>
      <c r="RI95" s="4"/>
      <c r="RJ95" s="4"/>
      <c r="RK95" s="4"/>
      <c r="RL95" s="4"/>
      <c r="RM95" s="4"/>
      <c r="RN95" s="4"/>
      <c r="RO95" s="4"/>
      <c r="RP95" s="4"/>
      <c r="RQ95" s="4"/>
      <c r="RR95" s="4"/>
      <c r="RS95" s="4"/>
      <c r="RT95" s="4"/>
      <c r="RU95" s="4"/>
      <c r="RV95" s="4"/>
      <c r="RW95" s="4"/>
      <c r="RX95" s="4"/>
      <c r="RY95" s="4"/>
      <c r="RZ95" s="4"/>
      <c r="SA95" s="4"/>
      <c r="SB95" s="4"/>
      <c r="SC95" s="4"/>
      <c r="SD95" s="4"/>
      <c r="SE95" s="4"/>
      <c r="SF95" s="4"/>
      <c r="SG95" s="4"/>
      <c r="SH95" s="4"/>
      <c r="SI95" s="4"/>
      <c r="SJ95" s="4"/>
      <c r="SK95" s="4"/>
      <c r="SL95" s="4"/>
      <c r="SM95" s="4"/>
      <c r="SN95" s="4"/>
      <c r="SO95" s="4"/>
      <c r="SP95" s="4"/>
      <c r="SQ95" s="4"/>
      <c r="SR95" s="4"/>
      <c r="SS95" s="4"/>
      <c r="ST95" s="4"/>
      <c r="SU95" s="4"/>
      <c r="SV95" s="4"/>
      <c r="SW95" s="4"/>
      <c r="SX95" s="4"/>
      <c r="SY95" s="4"/>
      <c r="SZ95" s="4"/>
      <c r="TA95" s="4"/>
      <c r="TB95" s="4"/>
      <c r="TC95" s="4"/>
      <c r="TD95" s="4"/>
      <c r="TE95" s="4"/>
      <c r="TF95" s="4"/>
      <c r="TG95" s="4"/>
      <c r="TH95" s="4"/>
      <c r="TI95" s="4"/>
      <c r="TJ95" s="4"/>
      <c r="TK95" s="4"/>
      <c r="TL95" s="4"/>
      <c r="TM95" s="4"/>
      <c r="TN95" s="4"/>
      <c r="TO95" s="4"/>
      <c r="TP95" s="4"/>
      <c r="TQ95" s="4"/>
      <c r="TR95" s="4"/>
      <c r="TS95" s="4"/>
      <c r="TT95" s="4"/>
      <c r="TU95" s="4"/>
      <c r="TV95" s="4"/>
      <c r="TW95" s="4"/>
      <c r="TX95" s="4"/>
      <c r="TY95" s="4"/>
      <c r="TZ95" s="4"/>
      <c r="UA95" s="4"/>
      <c r="UB95" s="4"/>
      <c r="UC95" s="4"/>
      <c r="UD95" s="4"/>
      <c r="UE95" s="4"/>
      <c r="UF95" s="4"/>
      <c r="UG95" s="4"/>
      <c r="UH95" s="4"/>
      <c r="UI95" s="4"/>
      <c r="UJ95" s="4"/>
      <c r="UK95" s="4"/>
      <c r="UL95" s="4"/>
      <c r="UM95" s="4"/>
      <c r="UN95" s="4"/>
      <c r="UO95" s="4"/>
      <c r="UP95" s="4"/>
      <c r="UQ95" s="4"/>
      <c r="UR95" s="4"/>
      <c r="US95" s="4"/>
      <c r="UT95" s="4"/>
      <c r="UU95" s="4"/>
      <c r="UV95" s="4"/>
      <c r="UW95" s="4"/>
      <c r="UX95" s="4"/>
      <c r="UY95" s="4"/>
      <c r="UZ95" s="4"/>
      <c r="VA95" s="4"/>
      <c r="VB95" s="4"/>
      <c r="VC95" s="4"/>
      <c r="VD95" s="4"/>
      <c r="VE95" s="4"/>
      <c r="VF95" s="4"/>
      <c r="VG95" s="4"/>
      <c r="VH95" s="4"/>
      <c r="VI95" s="4"/>
      <c r="VJ95" s="4"/>
      <c r="VK95" s="4"/>
      <c r="VL95" s="4"/>
      <c r="VM95" s="4"/>
      <c r="VN95" s="4"/>
      <c r="VO95" s="4"/>
      <c r="VP95" s="4"/>
      <c r="VQ95" s="4"/>
      <c r="VR95" s="4"/>
      <c r="VS95" s="4"/>
      <c r="VT95" s="4"/>
      <c r="VU95" s="4"/>
      <c r="VV95" s="4"/>
      <c r="VW95" s="4"/>
      <c r="VX95" s="4"/>
      <c r="VY95" s="4"/>
      <c r="VZ95" s="4"/>
      <c r="WA95" s="4"/>
      <c r="WB95" s="4"/>
      <c r="WC95" s="4"/>
      <c r="WD95" s="4"/>
      <c r="WE95" s="4"/>
      <c r="WF95" s="4"/>
      <c r="WG95" s="4"/>
      <c r="WH95" s="4"/>
      <c r="WI95" s="4"/>
      <c r="WJ95" s="4"/>
      <c r="WK95" s="4"/>
      <c r="WL95" s="4"/>
      <c r="WM95" s="4"/>
      <c r="WN95" s="4"/>
      <c r="WO95" s="4"/>
      <c r="WP95" s="4"/>
      <c r="WQ95" s="4"/>
      <c r="WR95" s="4"/>
      <c r="WS95" s="4"/>
      <c r="WT95" s="4"/>
      <c r="WU95" s="4"/>
      <c r="WV95" s="4"/>
      <c r="WW95" s="4"/>
      <c r="WX95" s="4"/>
      <c r="WY95" s="4"/>
      <c r="WZ95" s="4"/>
      <c r="XA95" s="4"/>
      <c r="XB95" s="4"/>
      <c r="XC95" s="4"/>
      <c r="XD95" s="4"/>
      <c r="XE95" s="4"/>
      <c r="XF95" s="4"/>
      <c r="XG95" s="4"/>
      <c r="XH95" s="4"/>
      <c r="XI95" s="4"/>
      <c r="XJ95" s="4"/>
      <c r="XK95" s="4"/>
      <c r="XL95" s="4"/>
      <c r="XM95" s="4"/>
      <c r="XN95" s="4"/>
      <c r="XO95" s="4"/>
      <c r="XP95" s="4"/>
      <c r="XQ95" s="4"/>
      <c r="XR95" s="4"/>
      <c r="XS95" s="4"/>
      <c r="XT95" s="4"/>
      <c r="XU95" s="4"/>
      <c r="XV95" s="4"/>
      <c r="XW95" s="4"/>
      <c r="XX95" s="4"/>
      <c r="XY95" s="4"/>
      <c r="XZ95" s="4"/>
      <c r="YA95" s="4"/>
      <c r="YB95" s="4"/>
      <c r="YC95" s="4"/>
      <c r="YD95" s="4"/>
      <c r="YE95" s="4"/>
      <c r="YF95" s="4"/>
      <c r="YG95" s="4"/>
      <c r="YH95" s="4"/>
      <c r="YI95" s="4"/>
      <c r="YJ95" s="4"/>
      <c r="YK95" s="4"/>
      <c r="YL95" s="4"/>
      <c r="YM95" s="4"/>
      <c r="YN95" s="4"/>
      <c r="YO95" s="4"/>
      <c r="YP95" s="4"/>
      <c r="YQ95" s="4"/>
      <c r="YR95" s="4"/>
      <c r="YS95" s="4"/>
      <c r="YT95" s="4"/>
      <c r="YU95" s="4"/>
      <c r="YV95" s="4"/>
      <c r="YW95" s="4"/>
      <c r="YX95" s="4"/>
      <c r="YY95" s="4"/>
      <c r="YZ95" s="4"/>
      <c r="ZA95" s="4"/>
      <c r="ZB95" s="4"/>
      <c r="ZC95" s="4"/>
      <c r="ZD95" s="4"/>
      <c r="ZE95" s="4"/>
      <c r="ZF95" s="4"/>
      <c r="ZG95" s="4"/>
      <c r="ZH95" s="4"/>
      <c r="ZI95" s="4"/>
      <c r="ZJ95" s="4"/>
      <c r="ZK95" s="4"/>
      <c r="ZL95" s="4"/>
      <c r="ZM95" s="4"/>
      <c r="ZN95" s="4"/>
      <c r="ZO95" s="4"/>
      <c r="ZP95" s="4"/>
      <c r="ZQ95" s="4"/>
      <c r="ZR95" s="4"/>
      <c r="ZS95" s="4"/>
      <c r="ZT95" s="4"/>
      <c r="ZU95" s="4"/>
      <c r="ZV95" s="4"/>
      <c r="ZW95" s="4"/>
      <c r="ZX95" s="4"/>
      <c r="ZY95" s="4"/>
      <c r="ZZ95" s="4"/>
      <c r="AAA95" s="4"/>
      <c r="AAB95" s="4"/>
      <c r="AAC95" s="4"/>
      <c r="AAD95" s="4"/>
      <c r="AAE95" s="4"/>
      <c r="AAF95" s="4"/>
      <c r="AAG95" s="4"/>
      <c r="AAH95" s="4"/>
      <c r="AAI95" s="4"/>
      <c r="AAJ95" s="4"/>
      <c r="AAK95" s="4"/>
      <c r="AAL95" s="4"/>
      <c r="AAM95" s="4"/>
      <c r="AAN95" s="4"/>
      <c r="AAO95" s="4"/>
      <c r="AAP95" s="4"/>
      <c r="AAQ95" s="4"/>
      <c r="AAR95" s="4"/>
      <c r="AAS95" s="4"/>
      <c r="AAT95" s="4"/>
      <c r="AAU95" s="4"/>
      <c r="AAV95" s="4"/>
      <c r="AAW95" s="4"/>
      <c r="AAX95" s="4"/>
      <c r="AAY95" s="4"/>
      <c r="AAZ95" s="4"/>
      <c r="ABA95" s="4"/>
      <c r="ABB95" s="4"/>
      <c r="ABC95" s="4"/>
      <c r="ABD95" s="4"/>
      <c r="ABE95" s="4"/>
      <c r="ABF95" s="4"/>
      <c r="ABG95" s="4"/>
      <c r="ABH95" s="4"/>
      <c r="ABI95" s="4"/>
      <c r="ABJ95" s="4"/>
      <c r="ABK95" s="4"/>
      <c r="ABL95" s="4"/>
      <c r="ABM95" s="4"/>
      <c r="ABN95" s="4"/>
      <c r="ABO95" s="4"/>
      <c r="ABP95" s="4"/>
      <c r="ABQ95" s="4"/>
      <c r="ABR95" s="4"/>
    </row>
    <row r="96" spans="1:746" ht="14.5" customHeight="1" x14ac:dyDescent="0.55000000000000004">
      <c r="A96" s="61" t="s">
        <v>112</v>
      </c>
      <c r="B96" s="62"/>
      <c r="C96" s="22" t="s">
        <v>71</v>
      </c>
      <c r="D96" s="22" t="s">
        <v>17</v>
      </c>
      <c r="E96" s="63">
        <v>406</v>
      </c>
      <c r="F96" s="23">
        <v>0</v>
      </c>
      <c r="G96" s="25"/>
      <c r="H96" s="25">
        <v>21</v>
      </c>
      <c r="I96" s="25">
        <v>21</v>
      </c>
      <c r="J96" s="25">
        <v>0</v>
      </c>
      <c r="K96" s="26">
        <v>0</v>
      </c>
      <c r="L96" s="26">
        <v>0</v>
      </c>
      <c r="M96" s="26">
        <v>0</v>
      </c>
      <c r="N96" s="26">
        <f t="shared" si="15"/>
        <v>0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  <c r="OK96" s="4"/>
      <c r="OL96" s="4"/>
      <c r="OM96" s="4"/>
      <c r="ON96" s="4"/>
      <c r="OO96" s="4"/>
      <c r="OP96" s="4"/>
      <c r="OQ96" s="4"/>
      <c r="OR96" s="4"/>
      <c r="OS96" s="4"/>
      <c r="OT96" s="4"/>
      <c r="OU96" s="4"/>
      <c r="OV96" s="4"/>
      <c r="OW96" s="4"/>
      <c r="OX96" s="4"/>
      <c r="OY96" s="4"/>
      <c r="OZ96" s="4"/>
      <c r="PA96" s="4"/>
      <c r="PB96" s="4"/>
      <c r="PC96" s="4"/>
      <c r="PD96" s="4"/>
      <c r="PE96" s="4"/>
      <c r="PF96" s="4"/>
      <c r="PG96" s="4"/>
      <c r="PH96" s="4"/>
      <c r="PI96" s="4"/>
      <c r="PJ96" s="4"/>
      <c r="PK96" s="4"/>
      <c r="PL96" s="4"/>
      <c r="PM96" s="4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4"/>
      <c r="QY96" s="4"/>
      <c r="QZ96" s="4"/>
      <c r="RA96" s="4"/>
      <c r="RB96" s="4"/>
      <c r="RC96" s="4"/>
      <c r="RD96" s="4"/>
      <c r="RE96" s="4"/>
      <c r="RF96" s="4"/>
      <c r="RG96" s="4"/>
      <c r="RH96" s="4"/>
      <c r="RI96" s="4"/>
      <c r="RJ96" s="4"/>
      <c r="RK96" s="4"/>
      <c r="RL96" s="4"/>
      <c r="RM96" s="4"/>
      <c r="RN96" s="4"/>
      <c r="RO96" s="4"/>
      <c r="RP96" s="4"/>
      <c r="RQ96" s="4"/>
      <c r="RR96" s="4"/>
      <c r="RS96" s="4"/>
      <c r="RT96" s="4"/>
      <c r="RU96" s="4"/>
      <c r="RV96" s="4"/>
      <c r="RW96" s="4"/>
      <c r="RX96" s="4"/>
      <c r="RY96" s="4"/>
      <c r="RZ96" s="4"/>
      <c r="SA96" s="4"/>
      <c r="SB96" s="4"/>
      <c r="SC96" s="4"/>
      <c r="SD96" s="4"/>
      <c r="SE96" s="4"/>
      <c r="SF96" s="4"/>
      <c r="SG96" s="4"/>
      <c r="SH96" s="4"/>
      <c r="SI96" s="4"/>
      <c r="SJ96" s="4"/>
      <c r="SK96" s="4"/>
      <c r="SL96" s="4"/>
      <c r="SM96" s="4"/>
      <c r="SN96" s="4"/>
      <c r="SO96" s="4"/>
      <c r="SP96" s="4"/>
      <c r="SQ96" s="4"/>
      <c r="SR96" s="4"/>
      <c r="SS96" s="4"/>
      <c r="ST96" s="4"/>
      <c r="SU96" s="4"/>
      <c r="SV96" s="4"/>
      <c r="SW96" s="4"/>
      <c r="SX96" s="4"/>
      <c r="SY96" s="4"/>
      <c r="SZ96" s="4"/>
      <c r="TA96" s="4"/>
      <c r="TB96" s="4"/>
      <c r="TC96" s="4"/>
      <c r="TD96" s="4"/>
      <c r="TE96" s="4"/>
      <c r="TF96" s="4"/>
      <c r="TG96" s="4"/>
      <c r="TH96" s="4"/>
      <c r="TI96" s="4"/>
      <c r="TJ96" s="4"/>
      <c r="TK96" s="4"/>
      <c r="TL96" s="4"/>
      <c r="TM96" s="4"/>
      <c r="TN96" s="4"/>
      <c r="TO96" s="4"/>
      <c r="TP96" s="4"/>
      <c r="TQ96" s="4"/>
      <c r="TR96" s="4"/>
      <c r="TS96" s="4"/>
      <c r="TT96" s="4"/>
      <c r="TU96" s="4"/>
      <c r="TV96" s="4"/>
      <c r="TW96" s="4"/>
      <c r="TX96" s="4"/>
      <c r="TY96" s="4"/>
      <c r="TZ96" s="4"/>
      <c r="UA96" s="4"/>
      <c r="UB96" s="4"/>
      <c r="UC96" s="4"/>
      <c r="UD96" s="4"/>
      <c r="UE96" s="4"/>
      <c r="UF96" s="4"/>
      <c r="UG96" s="4"/>
      <c r="UH96" s="4"/>
      <c r="UI96" s="4"/>
      <c r="UJ96" s="4"/>
      <c r="UK96" s="4"/>
      <c r="UL96" s="4"/>
      <c r="UM96" s="4"/>
      <c r="UN96" s="4"/>
      <c r="UO96" s="4"/>
      <c r="UP96" s="4"/>
      <c r="UQ96" s="4"/>
      <c r="UR96" s="4"/>
      <c r="US96" s="4"/>
      <c r="UT96" s="4"/>
      <c r="UU96" s="4"/>
      <c r="UV96" s="4"/>
      <c r="UW96" s="4"/>
      <c r="UX96" s="4"/>
      <c r="UY96" s="4"/>
      <c r="UZ96" s="4"/>
      <c r="VA96" s="4"/>
      <c r="VB96" s="4"/>
      <c r="VC96" s="4"/>
      <c r="VD96" s="4"/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  <c r="VR96" s="4"/>
      <c r="VS96" s="4"/>
      <c r="VT96" s="4"/>
      <c r="VU96" s="4"/>
      <c r="VV96" s="4"/>
      <c r="VW96" s="4"/>
      <c r="VX96" s="4"/>
      <c r="VY96" s="4"/>
      <c r="VZ96" s="4"/>
      <c r="WA96" s="4"/>
      <c r="WB96" s="4"/>
      <c r="WC96" s="4"/>
      <c r="WD96" s="4"/>
      <c r="WE96" s="4"/>
      <c r="WF96" s="4"/>
      <c r="WG96" s="4"/>
      <c r="WH96" s="4"/>
      <c r="WI96" s="4"/>
      <c r="WJ96" s="4"/>
      <c r="WK96" s="4"/>
      <c r="WL96" s="4"/>
      <c r="WM96" s="4"/>
      <c r="WN96" s="4"/>
      <c r="WO96" s="4"/>
      <c r="WP96" s="4"/>
      <c r="WQ96" s="4"/>
      <c r="WR96" s="4"/>
      <c r="WS96" s="4"/>
      <c r="WT96" s="4"/>
      <c r="WU96" s="4"/>
      <c r="WV96" s="4"/>
      <c r="WW96" s="4"/>
      <c r="WX96" s="4"/>
      <c r="WY96" s="4"/>
      <c r="WZ96" s="4"/>
      <c r="XA96" s="4"/>
      <c r="XB96" s="4"/>
      <c r="XC96" s="4"/>
      <c r="XD96" s="4"/>
      <c r="XE96" s="4"/>
      <c r="XF96" s="4"/>
      <c r="XG96" s="4"/>
      <c r="XH96" s="4"/>
      <c r="XI96" s="4"/>
      <c r="XJ96" s="4"/>
      <c r="XK96" s="4"/>
      <c r="XL96" s="4"/>
      <c r="XM96" s="4"/>
      <c r="XN96" s="4"/>
      <c r="XO96" s="4"/>
      <c r="XP96" s="4"/>
      <c r="XQ96" s="4"/>
      <c r="XR96" s="4"/>
      <c r="XS96" s="4"/>
      <c r="XT96" s="4"/>
      <c r="XU96" s="4"/>
      <c r="XV96" s="4"/>
      <c r="XW96" s="4"/>
      <c r="XX96" s="4"/>
      <c r="XY96" s="4"/>
      <c r="XZ96" s="4"/>
      <c r="YA96" s="4"/>
      <c r="YB96" s="4"/>
      <c r="YC96" s="4"/>
      <c r="YD96" s="4"/>
      <c r="YE96" s="4"/>
      <c r="YF96" s="4"/>
      <c r="YG96" s="4"/>
      <c r="YH96" s="4"/>
      <c r="YI96" s="4"/>
      <c r="YJ96" s="4"/>
      <c r="YK96" s="4"/>
      <c r="YL96" s="4"/>
      <c r="YM96" s="4"/>
      <c r="YN96" s="4"/>
      <c r="YO96" s="4"/>
      <c r="YP96" s="4"/>
      <c r="YQ96" s="4"/>
      <c r="YR96" s="4"/>
      <c r="YS96" s="4"/>
      <c r="YT96" s="4"/>
      <c r="YU96" s="4"/>
      <c r="YV96" s="4"/>
      <c r="YW96" s="4"/>
      <c r="YX96" s="4"/>
      <c r="YY96" s="4"/>
      <c r="YZ96" s="4"/>
      <c r="ZA96" s="4"/>
      <c r="ZB96" s="4"/>
      <c r="ZC96" s="4"/>
      <c r="ZD96" s="4"/>
      <c r="ZE96" s="4"/>
      <c r="ZF96" s="4"/>
      <c r="ZG96" s="4"/>
      <c r="ZH96" s="4"/>
      <c r="ZI96" s="4"/>
      <c r="ZJ96" s="4"/>
      <c r="ZK96" s="4"/>
      <c r="ZL96" s="4"/>
      <c r="ZM96" s="4"/>
      <c r="ZN96" s="4"/>
      <c r="ZO96" s="4"/>
      <c r="ZP96" s="4"/>
      <c r="ZQ96" s="4"/>
      <c r="ZR96" s="4"/>
      <c r="ZS96" s="4"/>
      <c r="ZT96" s="4"/>
      <c r="ZU96" s="4"/>
      <c r="ZV96" s="4"/>
      <c r="ZW96" s="4"/>
      <c r="ZX96" s="4"/>
      <c r="ZY96" s="4"/>
      <c r="ZZ96" s="4"/>
      <c r="AAA96" s="4"/>
      <c r="AAB96" s="4"/>
      <c r="AAC96" s="4"/>
      <c r="AAD96" s="4"/>
      <c r="AAE96" s="4"/>
      <c r="AAF96" s="4"/>
      <c r="AAG96" s="4"/>
      <c r="AAH96" s="4"/>
      <c r="AAI96" s="4"/>
      <c r="AAJ96" s="4"/>
      <c r="AAK96" s="4"/>
      <c r="AAL96" s="4"/>
      <c r="AAM96" s="4"/>
      <c r="AAN96" s="4"/>
      <c r="AAO96" s="4"/>
      <c r="AAP96" s="4"/>
      <c r="AAQ96" s="4"/>
      <c r="AAR96" s="4"/>
      <c r="AAS96" s="4"/>
      <c r="AAT96" s="4"/>
      <c r="AAU96" s="4"/>
      <c r="AAV96" s="4"/>
      <c r="AAW96" s="4"/>
      <c r="AAX96" s="4"/>
      <c r="AAY96" s="4"/>
      <c r="AAZ96" s="4"/>
      <c r="ABA96" s="4"/>
      <c r="ABB96" s="4"/>
      <c r="ABC96" s="4"/>
      <c r="ABD96" s="4"/>
      <c r="ABE96" s="4"/>
      <c r="ABF96" s="4"/>
      <c r="ABG96" s="4"/>
      <c r="ABH96" s="4"/>
      <c r="ABI96" s="4"/>
      <c r="ABJ96" s="4"/>
      <c r="ABK96" s="4"/>
      <c r="ABL96" s="4"/>
      <c r="ABM96" s="4"/>
      <c r="ABN96" s="4"/>
      <c r="ABO96" s="4"/>
      <c r="ABP96" s="4"/>
      <c r="ABQ96" s="4"/>
      <c r="ABR96" s="4"/>
    </row>
    <row r="97" spans="1:746" ht="14.5" customHeight="1" x14ac:dyDescent="0.55000000000000004">
      <c r="A97" s="61" t="s">
        <v>113</v>
      </c>
      <c r="B97" s="62"/>
      <c r="C97" s="22" t="s">
        <v>71</v>
      </c>
      <c r="D97" s="22" t="s">
        <v>17</v>
      </c>
      <c r="E97" s="63">
        <v>1900</v>
      </c>
      <c r="F97" s="23">
        <v>0</v>
      </c>
      <c r="G97" s="25"/>
      <c r="H97" s="25">
        <v>302</v>
      </c>
      <c r="I97" s="25">
        <v>302</v>
      </c>
      <c r="J97" s="25">
        <v>300</v>
      </c>
      <c r="K97" s="26">
        <v>0</v>
      </c>
      <c r="L97" s="26">
        <v>0</v>
      </c>
      <c r="M97" s="26">
        <v>0</v>
      </c>
      <c r="N97" s="26">
        <f t="shared" si="15"/>
        <v>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  <c r="YM97" s="4"/>
      <c r="YN97" s="4"/>
      <c r="YO97" s="4"/>
      <c r="YP97" s="4"/>
      <c r="YQ97" s="4"/>
      <c r="YR97" s="4"/>
      <c r="YS97" s="4"/>
      <c r="YT97" s="4"/>
      <c r="YU97" s="4"/>
      <c r="YV97" s="4"/>
      <c r="YW97" s="4"/>
      <c r="YX97" s="4"/>
      <c r="YY97" s="4"/>
      <c r="YZ97" s="4"/>
      <c r="ZA97" s="4"/>
      <c r="ZB97" s="4"/>
      <c r="ZC97" s="4"/>
      <c r="ZD97" s="4"/>
      <c r="ZE97" s="4"/>
      <c r="ZF97" s="4"/>
      <c r="ZG97" s="4"/>
      <c r="ZH97" s="4"/>
      <c r="ZI97" s="4"/>
      <c r="ZJ97" s="4"/>
      <c r="ZK97" s="4"/>
      <c r="ZL97" s="4"/>
      <c r="ZM97" s="4"/>
      <c r="ZN97" s="4"/>
      <c r="ZO97" s="4"/>
      <c r="ZP97" s="4"/>
      <c r="ZQ97" s="4"/>
      <c r="ZR97" s="4"/>
      <c r="ZS97" s="4"/>
      <c r="ZT97" s="4"/>
      <c r="ZU97" s="4"/>
      <c r="ZV97" s="4"/>
      <c r="ZW97" s="4"/>
      <c r="ZX97" s="4"/>
      <c r="ZY97" s="4"/>
      <c r="ZZ97" s="4"/>
      <c r="AAA97" s="4"/>
      <c r="AAB97" s="4"/>
      <c r="AAC97" s="4"/>
      <c r="AAD97" s="4"/>
      <c r="AAE97" s="4"/>
      <c r="AAF97" s="4"/>
      <c r="AAG97" s="4"/>
      <c r="AAH97" s="4"/>
      <c r="AAI97" s="4"/>
      <c r="AAJ97" s="4"/>
      <c r="AAK97" s="4"/>
      <c r="AAL97" s="4"/>
      <c r="AAM97" s="4"/>
      <c r="AAN97" s="4"/>
      <c r="AAO97" s="4"/>
      <c r="AAP97" s="4"/>
      <c r="AAQ97" s="4"/>
      <c r="AAR97" s="4"/>
      <c r="AAS97" s="4"/>
      <c r="AAT97" s="4"/>
      <c r="AAU97" s="4"/>
      <c r="AAV97" s="4"/>
      <c r="AAW97" s="4"/>
      <c r="AAX97" s="4"/>
      <c r="AAY97" s="4"/>
      <c r="AAZ97" s="4"/>
      <c r="ABA97" s="4"/>
      <c r="ABB97" s="4"/>
      <c r="ABC97" s="4"/>
      <c r="ABD97" s="4"/>
      <c r="ABE97" s="4"/>
      <c r="ABF97" s="4"/>
      <c r="ABG97" s="4"/>
      <c r="ABH97" s="4"/>
      <c r="ABI97" s="4"/>
      <c r="ABJ97" s="4"/>
      <c r="ABK97" s="4"/>
      <c r="ABL97" s="4"/>
      <c r="ABM97" s="4"/>
      <c r="ABN97" s="4"/>
      <c r="ABO97" s="4"/>
      <c r="ABP97" s="4"/>
      <c r="ABQ97" s="4"/>
      <c r="ABR97" s="4"/>
    </row>
    <row r="98" spans="1:746" ht="14.5" customHeight="1" x14ac:dyDescent="0.55000000000000004">
      <c r="A98" s="20" t="s">
        <v>114</v>
      </c>
      <c r="B98" s="21"/>
      <c r="C98" s="22" t="s">
        <v>35</v>
      </c>
      <c r="D98" s="22" t="s">
        <v>23</v>
      </c>
      <c r="E98" s="23">
        <v>1817</v>
      </c>
      <c r="F98" s="23">
        <v>595</v>
      </c>
      <c r="G98" s="24">
        <v>100</v>
      </c>
      <c r="H98" s="25">
        <v>300</v>
      </c>
      <c r="I98" s="25">
        <v>200</v>
      </c>
      <c r="J98" s="25">
        <v>300</v>
      </c>
      <c r="K98" s="30">
        <v>45</v>
      </c>
      <c r="L98" s="26">
        <v>0</v>
      </c>
      <c r="M98" s="26">
        <v>0</v>
      </c>
      <c r="N98" s="26">
        <f t="shared" si="15"/>
        <v>45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  <c r="SK98" s="4"/>
      <c r="SL98" s="4"/>
      <c r="SM98" s="4"/>
      <c r="SN98" s="4"/>
      <c r="SO98" s="4"/>
      <c r="SP98" s="4"/>
      <c r="SQ98" s="4"/>
      <c r="SR98" s="4"/>
      <c r="SS98" s="4"/>
      <c r="ST98" s="4"/>
      <c r="SU98" s="4"/>
      <c r="SV98" s="4"/>
      <c r="SW98" s="4"/>
      <c r="SX98" s="4"/>
      <c r="SY98" s="4"/>
      <c r="SZ98" s="4"/>
      <c r="TA98" s="4"/>
      <c r="TB98" s="4"/>
      <c r="TC98" s="4"/>
      <c r="TD98" s="4"/>
      <c r="TE98" s="4"/>
      <c r="TF98" s="4"/>
      <c r="TG98" s="4"/>
      <c r="TH98" s="4"/>
      <c r="TI98" s="4"/>
      <c r="TJ98" s="4"/>
      <c r="TK98" s="4"/>
      <c r="TL98" s="4"/>
      <c r="TM98" s="4"/>
      <c r="TN98" s="4"/>
      <c r="TO98" s="4"/>
      <c r="TP98" s="4"/>
      <c r="TQ98" s="4"/>
      <c r="TR98" s="4"/>
      <c r="TS98" s="4"/>
      <c r="TT98" s="4"/>
      <c r="TU98" s="4"/>
      <c r="TV98" s="4"/>
      <c r="TW98" s="4"/>
      <c r="TX98" s="4"/>
      <c r="TY98" s="4"/>
      <c r="TZ98" s="4"/>
      <c r="UA98" s="4"/>
      <c r="UB98" s="4"/>
      <c r="UC98" s="4"/>
      <c r="UD98" s="4"/>
      <c r="UE98" s="4"/>
      <c r="UF98" s="4"/>
      <c r="UG98" s="4"/>
      <c r="UH98" s="4"/>
      <c r="UI98" s="4"/>
      <c r="UJ98" s="4"/>
      <c r="UK98" s="4"/>
      <c r="UL98" s="4"/>
      <c r="UM98" s="4"/>
      <c r="UN98" s="4"/>
      <c r="UO98" s="4"/>
      <c r="UP98" s="4"/>
      <c r="UQ98" s="4"/>
      <c r="UR98" s="4"/>
      <c r="US98" s="4"/>
      <c r="UT98" s="4"/>
      <c r="UU98" s="4"/>
      <c r="UV98" s="4"/>
      <c r="UW98" s="4"/>
      <c r="UX98" s="4"/>
      <c r="UY98" s="4"/>
      <c r="UZ98" s="4"/>
      <c r="VA98" s="4"/>
      <c r="VB98" s="4"/>
      <c r="VC98" s="4"/>
      <c r="VD98" s="4"/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  <c r="VR98" s="4"/>
      <c r="VS98" s="4"/>
      <c r="VT98" s="4"/>
      <c r="VU98" s="4"/>
      <c r="VV98" s="4"/>
      <c r="VW98" s="4"/>
      <c r="VX98" s="4"/>
      <c r="VY98" s="4"/>
      <c r="VZ98" s="4"/>
      <c r="WA98" s="4"/>
      <c r="WB98" s="4"/>
      <c r="WC98" s="4"/>
      <c r="WD98" s="4"/>
      <c r="WE98" s="4"/>
      <c r="WF98" s="4"/>
      <c r="WG98" s="4"/>
      <c r="WH98" s="4"/>
      <c r="WI98" s="4"/>
      <c r="WJ98" s="4"/>
      <c r="WK98" s="4"/>
      <c r="WL98" s="4"/>
      <c r="WM98" s="4"/>
      <c r="WN98" s="4"/>
      <c r="WO98" s="4"/>
      <c r="WP98" s="4"/>
      <c r="WQ98" s="4"/>
      <c r="WR98" s="4"/>
      <c r="WS98" s="4"/>
      <c r="WT98" s="4"/>
      <c r="WU98" s="4"/>
      <c r="WV98" s="4"/>
      <c r="WW98" s="4"/>
      <c r="WX98" s="4"/>
      <c r="WY98" s="4"/>
      <c r="WZ98" s="4"/>
      <c r="XA98" s="4"/>
      <c r="XB98" s="4"/>
      <c r="XC98" s="4"/>
      <c r="XD98" s="4"/>
      <c r="XE98" s="4"/>
      <c r="XF98" s="4"/>
      <c r="XG98" s="4"/>
      <c r="XH98" s="4"/>
      <c r="XI98" s="4"/>
      <c r="XJ98" s="4"/>
      <c r="XK98" s="4"/>
      <c r="XL98" s="4"/>
      <c r="XM98" s="4"/>
      <c r="XN98" s="4"/>
      <c r="XO98" s="4"/>
      <c r="XP98" s="4"/>
      <c r="XQ98" s="4"/>
      <c r="XR98" s="4"/>
      <c r="XS98" s="4"/>
      <c r="XT98" s="4"/>
      <c r="XU98" s="4"/>
      <c r="XV98" s="4"/>
      <c r="XW98" s="4"/>
      <c r="XX98" s="4"/>
      <c r="XY98" s="4"/>
      <c r="XZ98" s="4"/>
      <c r="YA98" s="4"/>
      <c r="YB98" s="4"/>
      <c r="YC98" s="4"/>
      <c r="YD98" s="4"/>
      <c r="YE98" s="4"/>
      <c r="YF98" s="4"/>
      <c r="YG98" s="4"/>
      <c r="YH98" s="4"/>
      <c r="YI98" s="4"/>
      <c r="YJ98" s="4"/>
      <c r="YK98" s="4"/>
      <c r="YL98" s="4"/>
      <c r="YM98" s="4"/>
      <c r="YN98" s="4"/>
      <c r="YO98" s="4"/>
      <c r="YP98" s="4"/>
      <c r="YQ98" s="4"/>
      <c r="YR98" s="4"/>
      <c r="YS98" s="4"/>
      <c r="YT98" s="4"/>
      <c r="YU98" s="4"/>
      <c r="YV98" s="4"/>
      <c r="YW98" s="4"/>
      <c r="YX98" s="4"/>
      <c r="YY98" s="4"/>
      <c r="YZ98" s="4"/>
      <c r="ZA98" s="4"/>
      <c r="ZB98" s="4"/>
      <c r="ZC98" s="4"/>
      <c r="ZD98" s="4"/>
      <c r="ZE98" s="4"/>
      <c r="ZF98" s="4"/>
      <c r="ZG98" s="4"/>
      <c r="ZH98" s="4"/>
      <c r="ZI98" s="4"/>
      <c r="ZJ98" s="4"/>
      <c r="ZK98" s="4"/>
      <c r="ZL98" s="4"/>
      <c r="ZM98" s="4"/>
      <c r="ZN98" s="4"/>
      <c r="ZO98" s="4"/>
      <c r="ZP98" s="4"/>
      <c r="ZQ98" s="4"/>
      <c r="ZR98" s="4"/>
      <c r="ZS98" s="4"/>
      <c r="ZT98" s="4"/>
      <c r="ZU98" s="4"/>
      <c r="ZV98" s="4"/>
      <c r="ZW98" s="4"/>
      <c r="ZX98" s="4"/>
      <c r="ZY98" s="4"/>
      <c r="ZZ98" s="4"/>
      <c r="AAA98" s="4"/>
      <c r="AAB98" s="4"/>
      <c r="AAC98" s="4"/>
      <c r="AAD98" s="4"/>
      <c r="AAE98" s="4"/>
      <c r="AAF98" s="4"/>
      <c r="AAG98" s="4"/>
      <c r="AAH98" s="4"/>
      <c r="AAI98" s="4"/>
      <c r="AAJ98" s="4"/>
      <c r="AAK98" s="4"/>
      <c r="AAL98" s="4"/>
      <c r="AAM98" s="4"/>
      <c r="AAN98" s="4"/>
      <c r="AAO98" s="4"/>
      <c r="AAP98" s="4"/>
      <c r="AAQ98" s="4"/>
      <c r="AAR98" s="4"/>
      <c r="AAS98" s="4"/>
      <c r="AAT98" s="4"/>
      <c r="AAU98" s="4"/>
      <c r="AAV98" s="4"/>
      <c r="AAW98" s="4"/>
      <c r="AAX98" s="4"/>
      <c r="AAY98" s="4"/>
      <c r="AAZ98" s="4"/>
      <c r="ABA98" s="4"/>
      <c r="ABB98" s="4"/>
      <c r="ABC98" s="4"/>
      <c r="ABD98" s="4"/>
      <c r="ABE98" s="4"/>
      <c r="ABF98" s="4"/>
      <c r="ABG98" s="4"/>
      <c r="ABH98" s="4"/>
      <c r="ABI98" s="4"/>
      <c r="ABJ98" s="4"/>
      <c r="ABK98" s="4"/>
      <c r="ABL98" s="4"/>
      <c r="ABM98" s="4"/>
      <c r="ABN98" s="4"/>
      <c r="ABO98" s="4"/>
      <c r="ABP98" s="4"/>
      <c r="ABQ98" s="4"/>
      <c r="ABR98" s="4"/>
    </row>
    <row r="99" spans="1:746" ht="14.5" customHeight="1" x14ac:dyDescent="0.55000000000000004">
      <c r="A99" s="20" t="s">
        <v>115</v>
      </c>
      <c r="B99" s="21"/>
      <c r="C99" s="22" t="s">
        <v>30</v>
      </c>
      <c r="D99" s="22" t="s">
        <v>17</v>
      </c>
      <c r="E99" s="23">
        <v>485</v>
      </c>
      <c r="F99" s="23"/>
      <c r="G99" s="24"/>
      <c r="H99" s="25"/>
      <c r="I99" s="25">
        <v>50</v>
      </c>
      <c r="J99" s="25">
        <v>0</v>
      </c>
      <c r="K99" s="26">
        <v>0</v>
      </c>
      <c r="L99" s="26">
        <v>0</v>
      </c>
      <c r="M99" s="26">
        <v>0</v>
      </c>
      <c r="N99" s="26">
        <f t="shared" si="15"/>
        <v>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  <c r="SK99" s="4"/>
      <c r="SL99" s="4"/>
      <c r="SM99" s="4"/>
      <c r="SN99" s="4"/>
      <c r="SO99" s="4"/>
      <c r="SP99" s="4"/>
      <c r="SQ99" s="4"/>
      <c r="SR99" s="4"/>
      <c r="SS99" s="4"/>
      <c r="ST99" s="4"/>
      <c r="SU99" s="4"/>
      <c r="SV99" s="4"/>
      <c r="SW99" s="4"/>
      <c r="SX99" s="4"/>
      <c r="SY99" s="4"/>
      <c r="SZ99" s="4"/>
      <c r="TA99" s="4"/>
      <c r="TB99" s="4"/>
      <c r="TC99" s="4"/>
      <c r="TD99" s="4"/>
      <c r="TE99" s="4"/>
      <c r="TF99" s="4"/>
      <c r="TG99" s="4"/>
      <c r="TH99" s="4"/>
      <c r="TI99" s="4"/>
      <c r="TJ99" s="4"/>
      <c r="TK99" s="4"/>
      <c r="TL99" s="4"/>
      <c r="TM99" s="4"/>
      <c r="TN99" s="4"/>
      <c r="TO99" s="4"/>
      <c r="TP99" s="4"/>
      <c r="TQ99" s="4"/>
      <c r="TR99" s="4"/>
      <c r="TS99" s="4"/>
      <c r="TT99" s="4"/>
      <c r="TU99" s="4"/>
      <c r="TV99" s="4"/>
      <c r="TW99" s="4"/>
      <c r="TX99" s="4"/>
      <c r="TY99" s="4"/>
      <c r="TZ99" s="4"/>
      <c r="UA99" s="4"/>
      <c r="UB99" s="4"/>
      <c r="UC99" s="4"/>
      <c r="UD99" s="4"/>
      <c r="UE99" s="4"/>
      <c r="UF99" s="4"/>
      <c r="UG99" s="4"/>
      <c r="UH99" s="4"/>
      <c r="UI99" s="4"/>
      <c r="UJ99" s="4"/>
      <c r="UK99" s="4"/>
      <c r="UL99" s="4"/>
      <c r="UM99" s="4"/>
      <c r="UN99" s="4"/>
      <c r="UO99" s="4"/>
      <c r="UP99" s="4"/>
      <c r="UQ99" s="4"/>
      <c r="UR99" s="4"/>
      <c r="US99" s="4"/>
      <c r="UT99" s="4"/>
      <c r="UU99" s="4"/>
      <c r="UV99" s="4"/>
      <c r="UW99" s="4"/>
      <c r="UX99" s="4"/>
      <c r="UY99" s="4"/>
      <c r="UZ99" s="4"/>
      <c r="VA99" s="4"/>
      <c r="VB99" s="4"/>
      <c r="VC99" s="4"/>
      <c r="VD99" s="4"/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  <c r="VR99" s="4"/>
      <c r="VS99" s="4"/>
      <c r="VT99" s="4"/>
      <c r="VU99" s="4"/>
      <c r="VV99" s="4"/>
      <c r="VW99" s="4"/>
      <c r="VX99" s="4"/>
      <c r="VY99" s="4"/>
      <c r="VZ99" s="4"/>
      <c r="WA99" s="4"/>
      <c r="WB99" s="4"/>
      <c r="WC99" s="4"/>
      <c r="WD99" s="4"/>
      <c r="WE99" s="4"/>
      <c r="WF99" s="4"/>
      <c r="WG99" s="4"/>
      <c r="WH99" s="4"/>
      <c r="WI99" s="4"/>
      <c r="WJ99" s="4"/>
      <c r="WK99" s="4"/>
      <c r="WL99" s="4"/>
      <c r="WM99" s="4"/>
      <c r="WN99" s="4"/>
      <c r="WO99" s="4"/>
      <c r="WP99" s="4"/>
      <c r="WQ99" s="4"/>
      <c r="WR99" s="4"/>
      <c r="WS99" s="4"/>
      <c r="WT99" s="4"/>
      <c r="WU99" s="4"/>
      <c r="WV99" s="4"/>
      <c r="WW99" s="4"/>
      <c r="WX99" s="4"/>
      <c r="WY99" s="4"/>
      <c r="WZ99" s="4"/>
      <c r="XA99" s="4"/>
      <c r="XB99" s="4"/>
      <c r="XC99" s="4"/>
      <c r="XD99" s="4"/>
      <c r="XE99" s="4"/>
      <c r="XF99" s="4"/>
      <c r="XG99" s="4"/>
      <c r="XH99" s="4"/>
      <c r="XI99" s="4"/>
      <c r="XJ99" s="4"/>
      <c r="XK99" s="4"/>
      <c r="XL99" s="4"/>
      <c r="XM99" s="4"/>
      <c r="XN99" s="4"/>
      <c r="XO99" s="4"/>
      <c r="XP99" s="4"/>
      <c r="XQ99" s="4"/>
      <c r="XR99" s="4"/>
      <c r="XS99" s="4"/>
      <c r="XT99" s="4"/>
      <c r="XU99" s="4"/>
      <c r="XV99" s="4"/>
      <c r="XW99" s="4"/>
      <c r="XX99" s="4"/>
      <c r="XY99" s="4"/>
      <c r="XZ99" s="4"/>
      <c r="YA99" s="4"/>
      <c r="YB99" s="4"/>
      <c r="YC99" s="4"/>
      <c r="YD99" s="4"/>
      <c r="YE99" s="4"/>
      <c r="YF99" s="4"/>
      <c r="YG99" s="4"/>
      <c r="YH99" s="4"/>
      <c r="YI99" s="4"/>
      <c r="YJ99" s="4"/>
      <c r="YK99" s="4"/>
      <c r="YL99" s="4"/>
      <c r="YM99" s="4"/>
      <c r="YN99" s="4"/>
      <c r="YO99" s="4"/>
      <c r="YP99" s="4"/>
      <c r="YQ99" s="4"/>
      <c r="YR99" s="4"/>
      <c r="YS99" s="4"/>
      <c r="YT99" s="4"/>
      <c r="YU99" s="4"/>
      <c r="YV99" s="4"/>
      <c r="YW99" s="4"/>
      <c r="YX99" s="4"/>
      <c r="YY99" s="4"/>
      <c r="YZ99" s="4"/>
      <c r="ZA99" s="4"/>
      <c r="ZB99" s="4"/>
      <c r="ZC99" s="4"/>
      <c r="ZD99" s="4"/>
      <c r="ZE99" s="4"/>
      <c r="ZF99" s="4"/>
      <c r="ZG99" s="4"/>
      <c r="ZH99" s="4"/>
      <c r="ZI99" s="4"/>
      <c r="ZJ99" s="4"/>
      <c r="ZK99" s="4"/>
      <c r="ZL99" s="4"/>
      <c r="ZM99" s="4"/>
      <c r="ZN99" s="4"/>
      <c r="ZO99" s="4"/>
      <c r="ZP99" s="4"/>
      <c r="ZQ99" s="4"/>
      <c r="ZR99" s="4"/>
      <c r="ZS99" s="4"/>
      <c r="ZT99" s="4"/>
      <c r="ZU99" s="4"/>
      <c r="ZV99" s="4"/>
      <c r="ZW99" s="4"/>
      <c r="ZX99" s="4"/>
      <c r="ZY99" s="4"/>
      <c r="ZZ99" s="4"/>
      <c r="AAA99" s="4"/>
      <c r="AAB99" s="4"/>
      <c r="AAC99" s="4"/>
      <c r="AAD99" s="4"/>
      <c r="AAE99" s="4"/>
      <c r="AAF99" s="4"/>
      <c r="AAG99" s="4"/>
      <c r="AAH99" s="4"/>
      <c r="AAI99" s="4"/>
      <c r="AAJ99" s="4"/>
      <c r="AAK99" s="4"/>
      <c r="AAL99" s="4"/>
      <c r="AAM99" s="4"/>
      <c r="AAN99" s="4"/>
      <c r="AAO99" s="4"/>
      <c r="AAP99" s="4"/>
      <c r="AAQ99" s="4"/>
      <c r="AAR99" s="4"/>
      <c r="AAS99" s="4"/>
      <c r="AAT99" s="4"/>
      <c r="AAU99" s="4"/>
      <c r="AAV99" s="4"/>
      <c r="AAW99" s="4"/>
      <c r="AAX99" s="4"/>
      <c r="AAY99" s="4"/>
      <c r="AAZ99" s="4"/>
      <c r="ABA99" s="4"/>
      <c r="ABB99" s="4"/>
      <c r="ABC99" s="4"/>
      <c r="ABD99" s="4"/>
      <c r="ABE99" s="4"/>
      <c r="ABF99" s="4"/>
      <c r="ABG99" s="4"/>
      <c r="ABH99" s="4"/>
      <c r="ABI99" s="4"/>
      <c r="ABJ99" s="4"/>
      <c r="ABK99" s="4"/>
      <c r="ABL99" s="4"/>
      <c r="ABM99" s="4"/>
      <c r="ABN99" s="4"/>
      <c r="ABO99" s="4"/>
      <c r="ABP99" s="4"/>
      <c r="ABQ99" s="4"/>
      <c r="ABR99" s="4"/>
    </row>
    <row r="100" spans="1:746" s="105" customFormat="1" ht="14.5" customHeight="1" x14ac:dyDescent="0.55000000000000004">
      <c r="A100" s="51" t="s">
        <v>116</v>
      </c>
      <c r="B100" s="71"/>
      <c r="C100" s="52" t="s">
        <v>30</v>
      </c>
      <c r="D100" s="52" t="s">
        <v>23</v>
      </c>
      <c r="E100" s="53">
        <v>2666</v>
      </c>
      <c r="F100" s="53">
        <v>211</v>
      </c>
      <c r="G100" s="70">
        <v>211</v>
      </c>
      <c r="H100" s="70">
        <v>0</v>
      </c>
      <c r="I100" s="70">
        <v>0</v>
      </c>
      <c r="J100" s="70">
        <v>500</v>
      </c>
      <c r="K100" s="55">
        <v>379</v>
      </c>
      <c r="L100" s="55">
        <v>0</v>
      </c>
      <c r="M100" s="55">
        <v>0</v>
      </c>
      <c r="N100" s="55">
        <f>SUM(K100:M100)</f>
        <v>379</v>
      </c>
    </row>
    <row r="101" spans="1:746" ht="14.5" customHeight="1" x14ac:dyDescent="0.55000000000000004">
      <c r="A101" s="20" t="s">
        <v>117</v>
      </c>
      <c r="B101" s="21"/>
      <c r="C101" s="22" t="s">
        <v>30</v>
      </c>
      <c r="D101" s="22" t="s">
        <v>17</v>
      </c>
      <c r="E101" s="23">
        <v>888</v>
      </c>
      <c r="F101" s="22">
        <v>100</v>
      </c>
      <c r="G101" s="25">
        <v>100</v>
      </c>
      <c r="H101" s="25">
        <v>0</v>
      </c>
      <c r="I101" s="25">
        <v>100</v>
      </c>
      <c r="J101" s="25">
        <v>100</v>
      </c>
      <c r="K101" s="26">
        <v>0</v>
      </c>
      <c r="L101" s="26">
        <v>0</v>
      </c>
      <c r="M101" s="26">
        <v>0</v>
      </c>
      <c r="N101" s="30">
        <f>SUM(K101:M101)</f>
        <v>0</v>
      </c>
    </row>
    <row r="102" spans="1:746" ht="14.5" customHeight="1" x14ac:dyDescent="0.55000000000000004">
      <c r="A102" s="20" t="s">
        <v>117</v>
      </c>
      <c r="B102" s="21"/>
      <c r="C102" s="22" t="s">
        <v>30</v>
      </c>
      <c r="D102" s="22" t="s">
        <v>23</v>
      </c>
      <c r="E102" s="23">
        <v>1769</v>
      </c>
      <c r="F102" s="23">
        <v>150</v>
      </c>
      <c r="G102" s="24">
        <v>1769</v>
      </c>
      <c r="H102" s="25">
        <v>0</v>
      </c>
      <c r="I102" s="25">
        <v>619</v>
      </c>
      <c r="J102" s="25">
        <v>0</v>
      </c>
      <c r="K102" s="30">
        <v>0</v>
      </c>
      <c r="L102" s="26">
        <v>0</v>
      </c>
      <c r="M102" s="26">
        <v>0</v>
      </c>
      <c r="N102" s="30">
        <f t="shared" ref="N102:N114" si="16">SUM(K102:M102)</f>
        <v>0</v>
      </c>
    </row>
    <row r="103" spans="1:746" ht="14.5" customHeight="1" x14ac:dyDescent="0.55000000000000004">
      <c r="A103" s="20" t="s">
        <v>118</v>
      </c>
      <c r="B103" s="21"/>
      <c r="C103" s="22" t="s">
        <v>50</v>
      </c>
      <c r="D103" s="22" t="s">
        <v>17</v>
      </c>
      <c r="E103" s="23">
        <v>92</v>
      </c>
      <c r="F103" s="22">
        <v>0</v>
      </c>
      <c r="G103" s="25"/>
      <c r="H103" s="25">
        <v>92</v>
      </c>
      <c r="I103" s="25">
        <v>92</v>
      </c>
      <c r="J103" s="25">
        <v>0</v>
      </c>
      <c r="K103" s="26">
        <v>0</v>
      </c>
      <c r="L103" s="26">
        <v>0</v>
      </c>
      <c r="M103" s="26">
        <v>0</v>
      </c>
      <c r="N103" s="30">
        <f t="shared" si="16"/>
        <v>0</v>
      </c>
    </row>
    <row r="104" spans="1:746" ht="14.5" customHeight="1" x14ac:dyDescent="0.55000000000000004">
      <c r="A104" s="20" t="s">
        <v>119</v>
      </c>
      <c r="B104" s="21"/>
      <c r="C104" s="22" t="s">
        <v>120</v>
      </c>
      <c r="D104" s="22" t="s">
        <v>17</v>
      </c>
      <c r="E104" s="23">
        <v>267</v>
      </c>
      <c r="F104" s="22">
        <v>0</v>
      </c>
      <c r="G104" s="25"/>
      <c r="H104" s="25">
        <v>80</v>
      </c>
      <c r="I104" s="25">
        <v>80</v>
      </c>
      <c r="J104" s="25">
        <v>127</v>
      </c>
      <c r="K104" s="26">
        <v>0</v>
      </c>
      <c r="L104" s="26">
        <v>0</v>
      </c>
      <c r="M104" s="26">
        <v>0</v>
      </c>
      <c r="N104" s="30">
        <f t="shared" si="16"/>
        <v>0</v>
      </c>
    </row>
    <row r="105" spans="1:746" ht="14.5" customHeight="1" x14ac:dyDescent="0.55000000000000004">
      <c r="A105" s="20" t="s">
        <v>121</v>
      </c>
      <c r="B105" s="21"/>
      <c r="C105" s="22" t="s">
        <v>120</v>
      </c>
      <c r="D105" s="22" t="s">
        <v>17</v>
      </c>
      <c r="E105" s="23">
        <v>267</v>
      </c>
      <c r="F105" s="22">
        <v>100</v>
      </c>
      <c r="G105" s="25">
        <v>100</v>
      </c>
      <c r="H105" s="25">
        <v>150</v>
      </c>
      <c r="I105" s="25">
        <v>150</v>
      </c>
      <c r="J105" s="25">
        <v>10</v>
      </c>
      <c r="K105" s="26">
        <v>0</v>
      </c>
      <c r="L105" s="26">
        <v>0</v>
      </c>
      <c r="M105" s="26">
        <v>0</v>
      </c>
      <c r="N105" s="30">
        <f t="shared" si="16"/>
        <v>0</v>
      </c>
    </row>
    <row r="106" spans="1:746" ht="14.5" customHeight="1" x14ac:dyDescent="0.55000000000000004">
      <c r="A106" s="20" t="s">
        <v>122</v>
      </c>
      <c r="B106" s="21"/>
      <c r="C106" s="22" t="s">
        <v>30</v>
      </c>
      <c r="D106" s="22" t="s">
        <v>23</v>
      </c>
      <c r="E106" s="23">
        <v>3513</v>
      </c>
      <c r="F106" s="23">
        <v>816</v>
      </c>
      <c r="G106" s="24">
        <v>416</v>
      </c>
      <c r="H106" s="25">
        <v>700</v>
      </c>
      <c r="I106" s="25">
        <v>700</v>
      </c>
      <c r="J106" s="25">
        <v>800</v>
      </c>
      <c r="K106" s="30">
        <v>52</v>
      </c>
      <c r="L106" s="26">
        <v>0</v>
      </c>
      <c r="M106" s="26">
        <v>103</v>
      </c>
      <c r="N106" s="30">
        <f t="shared" si="16"/>
        <v>155</v>
      </c>
    </row>
    <row r="107" spans="1:746" ht="14.5" customHeight="1" x14ac:dyDescent="0.55000000000000004">
      <c r="A107" s="20" t="s">
        <v>123</v>
      </c>
      <c r="B107" s="21"/>
      <c r="C107" s="22" t="s">
        <v>30</v>
      </c>
      <c r="D107" s="22" t="s">
        <v>23</v>
      </c>
      <c r="E107" s="23">
        <f>10*177.721</f>
        <v>1777.21</v>
      </c>
      <c r="F107" s="22">
        <v>0</v>
      </c>
      <c r="G107" s="25">
        <v>0</v>
      </c>
      <c r="H107" s="25">
        <v>50</v>
      </c>
      <c r="I107" s="25">
        <v>50</v>
      </c>
      <c r="J107" s="25">
        <v>188</v>
      </c>
      <c r="K107" s="30">
        <v>0</v>
      </c>
      <c r="L107" s="26">
        <v>0</v>
      </c>
      <c r="M107" s="26">
        <v>0</v>
      </c>
      <c r="N107" s="30">
        <f t="shared" si="16"/>
        <v>0</v>
      </c>
    </row>
    <row r="108" spans="1:746" ht="14.5" customHeight="1" x14ac:dyDescent="0.55000000000000004">
      <c r="A108" s="21" t="s">
        <v>124</v>
      </c>
      <c r="B108" s="22"/>
      <c r="C108" s="22" t="s">
        <v>50</v>
      </c>
      <c r="D108" s="22" t="s">
        <v>17</v>
      </c>
      <c r="E108" s="23">
        <v>216</v>
      </c>
      <c r="F108" s="23">
        <v>0</v>
      </c>
      <c r="G108" s="24">
        <v>0</v>
      </c>
      <c r="H108" s="25">
        <v>216</v>
      </c>
      <c r="I108" s="25">
        <v>216</v>
      </c>
      <c r="J108" s="25">
        <v>0</v>
      </c>
      <c r="K108" s="26">
        <v>0</v>
      </c>
      <c r="L108" s="26">
        <v>0</v>
      </c>
      <c r="M108" s="26">
        <v>0</v>
      </c>
      <c r="N108" s="30">
        <f t="shared" si="16"/>
        <v>0</v>
      </c>
    </row>
    <row r="109" spans="1:746" ht="14.5" customHeight="1" x14ac:dyDescent="0.55000000000000004">
      <c r="A109" s="21" t="s">
        <v>125</v>
      </c>
      <c r="B109" s="22"/>
      <c r="C109" s="22" t="s">
        <v>50</v>
      </c>
      <c r="D109" s="22" t="s">
        <v>17</v>
      </c>
      <c r="E109" s="23">
        <v>15</v>
      </c>
      <c r="F109" s="23">
        <v>0</v>
      </c>
      <c r="G109" s="24">
        <v>0</v>
      </c>
      <c r="H109" s="25">
        <v>15</v>
      </c>
      <c r="I109" s="25">
        <v>15</v>
      </c>
      <c r="J109" s="25">
        <v>0</v>
      </c>
      <c r="K109" s="26">
        <v>0</v>
      </c>
      <c r="L109" s="26">
        <v>0</v>
      </c>
      <c r="M109" s="26">
        <v>0</v>
      </c>
      <c r="N109" s="30">
        <f t="shared" si="16"/>
        <v>0</v>
      </c>
    </row>
    <row r="110" spans="1:746" ht="14.5" customHeight="1" x14ac:dyDescent="0.55000000000000004">
      <c r="A110" s="21" t="s">
        <v>126</v>
      </c>
      <c r="B110" s="22"/>
      <c r="C110" s="22" t="s">
        <v>50</v>
      </c>
      <c r="D110" s="22" t="s">
        <v>17</v>
      </c>
      <c r="E110" s="23">
        <v>69</v>
      </c>
      <c r="F110" s="23"/>
      <c r="G110" s="24"/>
      <c r="H110" s="25">
        <v>69</v>
      </c>
      <c r="I110" s="25">
        <v>69</v>
      </c>
      <c r="J110" s="25">
        <v>0</v>
      </c>
      <c r="K110" s="26">
        <v>0</v>
      </c>
      <c r="L110" s="26">
        <v>0</v>
      </c>
      <c r="M110" s="26">
        <v>0</v>
      </c>
      <c r="N110" s="30">
        <f t="shared" si="16"/>
        <v>0</v>
      </c>
    </row>
    <row r="111" spans="1:746" s="4" customFormat="1" ht="14.5" customHeight="1" x14ac:dyDescent="0.55000000000000004">
      <c r="A111" s="21" t="s">
        <v>127</v>
      </c>
      <c r="B111" s="22"/>
      <c r="C111" s="22" t="s">
        <v>20</v>
      </c>
      <c r="D111" s="22" t="s">
        <v>17</v>
      </c>
      <c r="E111" s="23">
        <v>280</v>
      </c>
      <c r="F111" s="23">
        <v>0</v>
      </c>
      <c r="G111" s="24">
        <v>0</v>
      </c>
      <c r="H111" s="25">
        <v>0</v>
      </c>
      <c r="I111" s="25">
        <v>280</v>
      </c>
      <c r="J111" s="25">
        <v>0</v>
      </c>
      <c r="K111" s="26">
        <v>0</v>
      </c>
      <c r="L111" s="26">
        <v>0</v>
      </c>
      <c r="M111" s="26">
        <v>0</v>
      </c>
      <c r="N111" s="30">
        <f t="shared" si="16"/>
        <v>0</v>
      </c>
    </row>
    <row r="112" spans="1:746" s="4" customFormat="1" ht="14.5" customHeight="1" x14ac:dyDescent="0.55000000000000004">
      <c r="A112" s="21" t="s">
        <v>128</v>
      </c>
      <c r="B112" s="22"/>
      <c r="C112" s="22" t="s">
        <v>20</v>
      </c>
      <c r="D112" s="22" t="s">
        <v>17</v>
      </c>
      <c r="E112" s="23">
        <v>123</v>
      </c>
      <c r="F112" s="23">
        <v>0</v>
      </c>
      <c r="G112" s="24">
        <v>0</v>
      </c>
      <c r="H112" s="25">
        <v>0</v>
      </c>
      <c r="I112" s="25">
        <v>123</v>
      </c>
      <c r="J112" s="25">
        <v>0</v>
      </c>
      <c r="K112" s="26">
        <v>0</v>
      </c>
      <c r="L112" s="26">
        <v>0</v>
      </c>
      <c r="M112" s="26">
        <v>0</v>
      </c>
      <c r="N112" s="30">
        <f t="shared" si="16"/>
        <v>0</v>
      </c>
    </row>
    <row r="113" spans="1:14" s="4" customFormat="1" x14ac:dyDescent="0.55000000000000004">
      <c r="A113" s="21" t="s">
        <v>129</v>
      </c>
      <c r="B113" s="22"/>
      <c r="C113" s="22" t="s">
        <v>20</v>
      </c>
      <c r="D113" s="22" t="s">
        <v>17</v>
      </c>
      <c r="E113" s="23">
        <v>121</v>
      </c>
      <c r="F113" s="23">
        <v>0</v>
      </c>
      <c r="G113" s="24">
        <v>0</v>
      </c>
      <c r="H113" s="25">
        <v>0</v>
      </c>
      <c r="I113" s="25">
        <v>121</v>
      </c>
      <c r="J113" s="25">
        <v>0</v>
      </c>
      <c r="K113" s="26">
        <v>0</v>
      </c>
      <c r="L113" s="26">
        <v>0</v>
      </c>
      <c r="M113" s="26">
        <v>0</v>
      </c>
      <c r="N113" s="30">
        <f t="shared" si="16"/>
        <v>0</v>
      </c>
    </row>
    <row r="114" spans="1:14" s="4" customFormat="1" x14ac:dyDescent="0.55000000000000004">
      <c r="A114" s="21" t="s">
        <v>130</v>
      </c>
      <c r="B114" s="22"/>
      <c r="C114" s="22" t="s">
        <v>20</v>
      </c>
      <c r="D114" s="22" t="s">
        <v>17</v>
      </c>
      <c r="E114" s="23">
        <v>77</v>
      </c>
      <c r="F114" s="23">
        <v>0</v>
      </c>
      <c r="G114" s="24">
        <v>0</v>
      </c>
      <c r="H114" s="25">
        <v>0</v>
      </c>
      <c r="I114" s="25">
        <v>77</v>
      </c>
      <c r="J114" s="25">
        <v>0</v>
      </c>
      <c r="K114" s="26">
        <v>0</v>
      </c>
      <c r="L114" s="26">
        <v>0</v>
      </c>
      <c r="M114" s="26">
        <v>0</v>
      </c>
      <c r="N114" s="30">
        <f t="shared" si="16"/>
        <v>0</v>
      </c>
    </row>
    <row r="115" spans="1:14" ht="14.7" thickBot="1" x14ac:dyDescent="0.6">
      <c r="A115" s="35" t="s">
        <v>13</v>
      </c>
      <c r="B115" s="35" t="s">
        <v>13</v>
      </c>
      <c r="C115" s="36" t="s">
        <v>13</v>
      </c>
      <c r="D115" s="36" t="s">
        <v>13</v>
      </c>
      <c r="E115" s="36" t="s">
        <v>13</v>
      </c>
      <c r="F115" s="22" t="s">
        <v>13</v>
      </c>
      <c r="K115" s="18"/>
      <c r="L115" s="18"/>
      <c r="M115" s="18"/>
      <c r="N115" s="19"/>
    </row>
    <row r="116" spans="1:14" ht="14.7" thickBot="1" x14ac:dyDescent="0.6">
      <c r="A116" s="12" t="s">
        <v>131</v>
      </c>
      <c r="B116" s="13"/>
      <c r="C116" s="13"/>
      <c r="D116" s="13"/>
      <c r="E116" s="15">
        <f t="shared" ref="E116:I116" si="17">SUM(E118:E129)</f>
        <v>17916.504208385999</v>
      </c>
      <c r="F116" s="15">
        <f t="shared" si="17"/>
        <v>1062</v>
      </c>
      <c r="G116" s="15">
        <f t="shared" si="17"/>
        <v>1030</v>
      </c>
      <c r="H116" s="15">
        <f t="shared" si="17"/>
        <v>1600</v>
      </c>
      <c r="I116" s="15">
        <f t="shared" si="17"/>
        <v>2733</v>
      </c>
      <c r="J116" s="15">
        <f>SUM(J118:J129)</f>
        <v>2750</v>
      </c>
      <c r="K116" s="15">
        <f>SUM(K118:K129)</f>
        <v>331</v>
      </c>
      <c r="L116" s="15">
        <f>SUM(L118:L129)</f>
        <v>110</v>
      </c>
      <c r="M116" s="15">
        <f>SUM(M118:M129)</f>
        <v>342</v>
      </c>
      <c r="N116" s="15">
        <f>SUM(K116:M116)</f>
        <v>783</v>
      </c>
    </row>
    <row r="117" spans="1:14" x14ac:dyDescent="0.55000000000000004">
      <c r="A117" s="35" t="s">
        <v>13</v>
      </c>
      <c r="B117" s="35" t="s">
        <v>13</v>
      </c>
      <c r="C117" s="36" t="s">
        <v>13</v>
      </c>
      <c r="D117" s="36" t="s">
        <v>13</v>
      </c>
      <c r="E117" s="36" t="s">
        <v>13</v>
      </c>
      <c r="F117" s="37" t="s">
        <v>13</v>
      </c>
      <c r="G117" s="45" t="s">
        <v>13</v>
      </c>
      <c r="K117" s="18"/>
      <c r="L117" s="18"/>
      <c r="M117" s="18"/>
      <c r="N117" s="19"/>
    </row>
    <row r="118" spans="1:14" s="4" customFormat="1" x14ac:dyDescent="0.55000000000000004">
      <c r="A118" s="21" t="s">
        <v>132</v>
      </c>
      <c r="B118" s="21"/>
      <c r="C118" s="22" t="s">
        <v>30</v>
      </c>
      <c r="D118" s="22" t="s">
        <v>17</v>
      </c>
      <c r="E118" s="23">
        <v>597</v>
      </c>
      <c r="F118" s="22">
        <v>0</v>
      </c>
      <c r="G118" s="25">
        <v>0</v>
      </c>
      <c r="H118" s="25">
        <v>0</v>
      </c>
      <c r="I118" s="25">
        <v>500</v>
      </c>
      <c r="J118" s="25">
        <v>0</v>
      </c>
      <c r="K118" s="26">
        <v>0</v>
      </c>
      <c r="L118" s="26">
        <v>0</v>
      </c>
      <c r="M118" s="26">
        <v>0</v>
      </c>
      <c r="N118" s="26">
        <f>SUM(K118:M118)</f>
        <v>0</v>
      </c>
    </row>
    <row r="119" spans="1:14" x14ac:dyDescent="0.55000000000000004">
      <c r="A119" s="21" t="s">
        <v>133</v>
      </c>
      <c r="B119" s="21"/>
      <c r="C119" s="22" t="s">
        <v>30</v>
      </c>
      <c r="D119" s="22" t="s">
        <v>23</v>
      </c>
      <c r="E119" s="23">
        <v>2544</v>
      </c>
      <c r="F119" s="23">
        <v>551</v>
      </c>
      <c r="G119" s="24">
        <v>400</v>
      </c>
      <c r="H119" s="64">
        <v>500</v>
      </c>
      <c r="I119" s="64">
        <v>500</v>
      </c>
      <c r="J119" s="64">
        <v>600</v>
      </c>
      <c r="K119" s="26">
        <v>0</v>
      </c>
      <c r="L119" s="26">
        <v>61</v>
      </c>
      <c r="M119" s="26">
        <v>0</v>
      </c>
      <c r="N119" s="26">
        <f t="shared" ref="N119:N123" si="18">SUM(K119:M119)</f>
        <v>61</v>
      </c>
    </row>
    <row r="120" spans="1:14" x14ac:dyDescent="0.55000000000000004">
      <c r="A120" s="21" t="s">
        <v>134</v>
      </c>
      <c r="B120" s="21"/>
      <c r="C120" s="22" t="s">
        <v>30</v>
      </c>
      <c r="D120" s="22" t="s">
        <v>23</v>
      </c>
      <c r="E120" s="23">
        <v>1850.5849583859999</v>
      </c>
      <c r="F120" s="23">
        <v>80</v>
      </c>
      <c r="G120" s="24">
        <v>50</v>
      </c>
      <c r="H120" s="64">
        <v>100</v>
      </c>
      <c r="I120" s="64">
        <v>100</v>
      </c>
      <c r="J120" s="64">
        <v>100</v>
      </c>
      <c r="K120" s="26">
        <v>0</v>
      </c>
      <c r="L120" s="26">
        <v>0</v>
      </c>
      <c r="M120" s="26">
        <v>0</v>
      </c>
      <c r="N120" s="26">
        <f t="shared" si="18"/>
        <v>0</v>
      </c>
    </row>
    <row r="121" spans="1:14" x14ac:dyDescent="0.55000000000000004">
      <c r="A121" s="21" t="s">
        <v>134</v>
      </c>
      <c r="B121" s="21"/>
      <c r="C121" s="22" t="s">
        <v>30</v>
      </c>
      <c r="D121" s="22" t="s">
        <v>17</v>
      </c>
      <c r="E121" s="23">
        <f>618+(9.25*177.721)</f>
        <v>2261.9192499999999</v>
      </c>
      <c r="F121" s="22">
        <v>50</v>
      </c>
      <c r="G121" s="25">
        <v>50</v>
      </c>
      <c r="H121" s="64">
        <v>200</v>
      </c>
      <c r="I121" s="64">
        <v>200</v>
      </c>
      <c r="J121" s="64">
        <v>300</v>
      </c>
      <c r="K121" s="26">
        <v>73</v>
      </c>
      <c r="L121" s="26">
        <v>36</v>
      </c>
      <c r="M121" s="26">
        <v>163</v>
      </c>
      <c r="N121" s="26">
        <f t="shared" si="18"/>
        <v>272</v>
      </c>
    </row>
    <row r="122" spans="1:14" x14ac:dyDescent="0.55000000000000004">
      <c r="A122" s="21" t="s">
        <v>135</v>
      </c>
      <c r="B122" s="21"/>
      <c r="C122" s="22" t="s">
        <v>32</v>
      </c>
      <c r="D122" s="22" t="s">
        <v>23</v>
      </c>
      <c r="E122" s="23">
        <v>1781</v>
      </c>
      <c r="F122" s="23">
        <v>200</v>
      </c>
      <c r="G122" s="24">
        <f>50+200</f>
        <v>250</v>
      </c>
      <c r="H122" s="64">
        <v>350</v>
      </c>
      <c r="I122" s="64">
        <v>350</v>
      </c>
      <c r="J122" s="64">
        <v>800</v>
      </c>
      <c r="K122" s="26">
        <v>138</v>
      </c>
      <c r="L122" s="26">
        <v>13</v>
      </c>
      <c r="M122" s="26">
        <v>103</v>
      </c>
      <c r="N122" s="26">
        <f t="shared" si="18"/>
        <v>254</v>
      </c>
    </row>
    <row r="123" spans="1:14" x14ac:dyDescent="0.55000000000000004">
      <c r="A123" s="21" t="s">
        <v>136</v>
      </c>
      <c r="B123" s="22"/>
      <c r="C123" s="22" t="s">
        <v>137</v>
      </c>
      <c r="D123" s="22" t="s">
        <v>17</v>
      </c>
      <c r="E123" s="23">
        <v>3481</v>
      </c>
      <c r="F123" s="22">
        <v>50</v>
      </c>
      <c r="G123" s="25">
        <v>50</v>
      </c>
      <c r="H123" s="64">
        <v>100</v>
      </c>
      <c r="I123" s="64">
        <v>100</v>
      </c>
      <c r="J123" s="64">
        <v>50</v>
      </c>
      <c r="K123" s="26">
        <v>0</v>
      </c>
      <c r="L123" s="26">
        <v>0</v>
      </c>
      <c r="M123" s="26">
        <v>0</v>
      </c>
      <c r="N123" s="26">
        <f t="shared" si="18"/>
        <v>0</v>
      </c>
    </row>
    <row r="124" spans="1:14" s="105" customFormat="1" x14ac:dyDescent="0.55000000000000004">
      <c r="A124" s="71" t="s">
        <v>138</v>
      </c>
      <c r="B124" s="52"/>
      <c r="C124" s="52" t="s">
        <v>30</v>
      </c>
      <c r="D124" s="52" t="s">
        <v>17</v>
      </c>
      <c r="E124" s="53">
        <v>151</v>
      </c>
      <c r="F124" s="52"/>
      <c r="G124" s="70"/>
      <c r="H124" s="70"/>
      <c r="I124" s="70">
        <v>0</v>
      </c>
      <c r="J124" s="70">
        <v>50</v>
      </c>
      <c r="K124" s="55">
        <v>120</v>
      </c>
      <c r="L124" s="55">
        <v>0</v>
      </c>
      <c r="M124" s="55">
        <v>76</v>
      </c>
      <c r="N124" s="55">
        <f>SUM(K124:M124)</f>
        <v>196</v>
      </c>
    </row>
    <row r="125" spans="1:14" s="105" customFormat="1" x14ac:dyDescent="0.55000000000000004">
      <c r="A125" s="71" t="s">
        <v>139</v>
      </c>
      <c r="B125" s="52"/>
      <c r="C125" s="52" t="s">
        <v>71</v>
      </c>
      <c r="D125" s="52" t="s">
        <v>17</v>
      </c>
      <c r="E125" s="53">
        <f>10*200</f>
        <v>2000</v>
      </c>
      <c r="F125" s="52"/>
      <c r="G125" s="70"/>
      <c r="H125" s="70"/>
      <c r="I125" s="70">
        <v>0</v>
      </c>
      <c r="J125" s="70">
        <v>250</v>
      </c>
      <c r="K125" s="55">
        <v>0</v>
      </c>
      <c r="L125" s="55">
        <v>0</v>
      </c>
      <c r="M125" s="55">
        <v>0</v>
      </c>
      <c r="N125" s="55">
        <f>SUM(K125:M125)</f>
        <v>0</v>
      </c>
    </row>
    <row r="126" spans="1:14" s="4" customFormat="1" x14ac:dyDescent="0.55000000000000004">
      <c r="A126" s="21" t="s">
        <v>140</v>
      </c>
      <c r="B126" s="21"/>
      <c r="C126" s="22" t="s">
        <v>20</v>
      </c>
      <c r="D126" s="22" t="s">
        <v>17</v>
      </c>
      <c r="E126" s="23">
        <v>393</v>
      </c>
      <c r="F126" s="22">
        <v>0</v>
      </c>
      <c r="G126" s="25">
        <v>0</v>
      </c>
      <c r="H126" s="25">
        <v>0</v>
      </c>
      <c r="I126" s="25">
        <v>393</v>
      </c>
      <c r="J126" s="25">
        <v>0</v>
      </c>
      <c r="K126" s="26">
        <v>0</v>
      </c>
      <c r="L126" s="26">
        <v>0</v>
      </c>
      <c r="M126" s="26">
        <v>0</v>
      </c>
      <c r="N126" s="26">
        <f>SUM(K126:M126)</f>
        <v>0</v>
      </c>
    </row>
    <row r="127" spans="1:14" s="4" customFormat="1" x14ac:dyDescent="0.55000000000000004">
      <c r="A127" s="21" t="s">
        <v>141</v>
      </c>
      <c r="B127" s="21"/>
      <c r="C127" s="22" t="s">
        <v>20</v>
      </c>
      <c r="D127" s="22" t="s">
        <v>17</v>
      </c>
      <c r="E127" s="23">
        <v>77</v>
      </c>
      <c r="F127" s="22">
        <v>0</v>
      </c>
      <c r="G127" s="25">
        <v>0</v>
      </c>
      <c r="H127" s="25">
        <v>0</v>
      </c>
      <c r="I127" s="25">
        <v>77</v>
      </c>
      <c r="J127" s="25">
        <v>0</v>
      </c>
      <c r="K127" s="26">
        <v>0</v>
      </c>
      <c r="L127" s="26">
        <v>0</v>
      </c>
      <c r="M127" s="26">
        <v>0</v>
      </c>
      <c r="N127" s="26">
        <f t="shared" ref="N127:N129" si="19">SUM(K127:M127)</f>
        <v>0</v>
      </c>
    </row>
    <row r="128" spans="1:14" s="4" customFormat="1" x14ac:dyDescent="0.55000000000000004">
      <c r="A128" s="21" t="s">
        <v>142</v>
      </c>
      <c r="B128" s="22"/>
      <c r="C128" s="22" t="s">
        <v>20</v>
      </c>
      <c r="D128" s="22" t="s">
        <v>17</v>
      </c>
      <c r="E128" s="23">
        <v>163</v>
      </c>
      <c r="F128" s="22">
        <v>0</v>
      </c>
      <c r="G128" s="25">
        <v>0</v>
      </c>
      <c r="H128" s="25">
        <v>0</v>
      </c>
      <c r="I128" s="25">
        <v>163</v>
      </c>
      <c r="J128" s="25">
        <v>0</v>
      </c>
      <c r="K128" s="26">
        <v>0</v>
      </c>
      <c r="L128" s="26">
        <v>0</v>
      </c>
      <c r="M128" s="26">
        <v>0</v>
      </c>
      <c r="N128" s="26">
        <f t="shared" si="19"/>
        <v>0</v>
      </c>
    </row>
    <row r="129" spans="1:14" x14ac:dyDescent="0.55000000000000004">
      <c r="A129" s="21" t="s">
        <v>143</v>
      </c>
      <c r="B129" s="22"/>
      <c r="C129" s="22" t="s">
        <v>30</v>
      </c>
      <c r="D129" s="22" t="s">
        <v>23</v>
      </c>
      <c r="E129" s="23">
        <v>2617</v>
      </c>
      <c r="F129" s="23">
        <v>131</v>
      </c>
      <c r="G129" s="24">
        <v>230</v>
      </c>
      <c r="H129" s="65">
        <v>350</v>
      </c>
      <c r="I129" s="65">
        <v>350</v>
      </c>
      <c r="J129" s="65">
        <v>600</v>
      </c>
      <c r="K129" s="26">
        <v>0</v>
      </c>
      <c r="L129" s="26">
        <v>0</v>
      </c>
      <c r="M129" s="26">
        <v>0</v>
      </c>
      <c r="N129" s="26">
        <f t="shared" si="19"/>
        <v>0</v>
      </c>
    </row>
    <row r="130" spans="1:14" ht="14.7" thickBot="1" x14ac:dyDescent="0.6">
      <c r="A130" s="35" t="s">
        <v>13</v>
      </c>
      <c r="B130" s="35" t="s">
        <v>13</v>
      </c>
      <c r="C130" s="36" t="s">
        <v>13</v>
      </c>
      <c r="D130" s="36" t="s">
        <v>13</v>
      </c>
      <c r="E130" s="36" t="s">
        <v>13</v>
      </c>
      <c r="F130" s="22" t="s">
        <v>13</v>
      </c>
      <c r="K130" s="18"/>
      <c r="L130" s="18"/>
      <c r="M130" s="18"/>
      <c r="N130" s="19"/>
    </row>
    <row r="131" spans="1:14" ht="14.7" thickBot="1" x14ac:dyDescent="0.6">
      <c r="A131" s="12" t="s">
        <v>144</v>
      </c>
      <c r="B131" s="13"/>
      <c r="C131" s="12"/>
      <c r="D131" s="13"/>
      <c r="E131" s="15">
        <f>SUM(E134:E163)</f>
        <v>28346.046999999999</v>
      </c>
      <c r="F131" s="15">
        <f t="shared" ref="F131:M131" si="20">SUM(F133:F163)</f>
        <v>2254</v>
      </c>
      <c r="G131" s="15">
        <f t="shared" si="20"/>
        <v>1854</v>
      </c>
      <c r="H131" s="15">
        <f t="shared" si="20"/>
        <v>3971</v>
      </c>
      <c r="I131" s="15">
        <f t="shared" si="20"/>
        <v>5000</v>
      </c>
      <c r="J131" s="15">
        <f t="shared" si="20"/>
        <v>4503</v>
      </c>
      <c r="K131" s="15">
        <f t="shared" si="20"/>
        <v>1</v>
      </c>
      <c r="L131" s="15">
        <f t="shared" si="20"/>
        <v>0</v>
      </c>
      <c r="M131" s="15">
        <f t="shared" si="20"/>
        <v>387</v>
      </c>
      <c r="N131" s="15">
        <f>SUM(K131:M131)</f>
        <v>388</v>
      </c>
    </row>
    <row r="132" spans="1:14" x14ac:dyDescent="0.55000000000000004">
      <c r="A132" s="35" t="s">
        <v>13</v>
      </c>
      <c r="B132" s="35" t="s">
        <v>13</v>
      </c>
      <c r="C132" s="36" t="s">
        <v>13</v>
      </c>
      <c r="D132" s="36" t="s">
        <v>13</v>
      </c>
      <c r="E132" s="36" t="s">
        <v>13</v>
      </c>
      <c r="F132" s="37" t="s">
        <v>13</v>
      </c>
      <c r="G132" s="45" t="s">
        <v>13</v>
      </c>
      <c r="K132" s="18"/>
      <c r="L132" s="18"/>
      <c r="M132" s="18"/>
      <c r="N132" s="19"/>
    </row>
    <row r="133" spans="1:14" x14ac:dyDescent="0.55000000000000004">
      <c r="A133" s="66" t="s">
        <v>145</v>
      </c>
      <c r="B133" s="67"/>
      <c r="C133" s="68" t="s">
        <v>30</v>
      </c>
      <c r="D133" s="52" t="s">
        <v>23</v>
      </c>
      <c r="E133" s="69">
        <v>889</v>
      </c>
      <c r="F133" s="69">
        <v>0</v>
      </c>
      <c r="G133" s="69">
        <v>450</v>
      </c>
      <c r="H133" s="70">
        <v>240</v>
      </c>
      <c r="I133" s="70">
        <v>240</v>
      </c>
      <c r="J133" s="70">
        <v>300</v>
      </c>
      <c r="K133" s="30">
        <v>0</v>
      </c>
      <c r="L133" s="30">
        <v>0</v>
      </c>
      <c r="M133" s="30">
        <v>93</v>
      </c>
      <c r="N133" s="30">
        <f>SUM(K133:M133)</f>
        <v>93</v>
      </c>
    </row>
    <row r="134" spans="1:14" x14ac:dyDescent="0.55000000000000004">
      <c r="A134" s="71" t="s">
        <v>146</v>
      </c>
      <c r="B134" s="71"/>
      <c r="C134" s="52" t="s">
        <v>30</v>
      </c>
      <c r="D134" s="52" t="s">
        <v>23</v>
      </c>
      <c r="E134" s="53">
        <v>194</v>
      </c>
      <c r="F134" s="53">
        <v>194</v>
      </c>
      <c r="G134" s="54">
        <v>194</v>
      </c>
      <c r="H134" s="70">
        <v>2</v>
      </c>
      <c r="I134" s="70">
        <v>149</v>
      </c>
      <c r="J134" s="70">
        <v>0</v>
      </c>
      <c r="K134" s="30">
        <v>0</v>
      </c>
      <c r="L134" s="30">
        <v>0</v>
      </c>
      <c r="M134" s="30">
        <v>0</v>
      </c>
      <c r="N134" s="30">
        <f t="shared" ref="N134:N163" si="21">SUM(K134:M134)</f>
        <v>0</v>
      </c>
    </row>
    <row r="135" spans="1:14" x14ac:dyDescent="0.55000000000000004">
      <c r="A135" s="71" t="s">
        <v>146</v>
      </c>
      <c r="B135" s="71"/>
      <c r="C135" s="52" t="s">
        <v>30</v>
      </c>
      <c r="D135" s="52" t="s">
        <v>17</v>
      </c>
      <c r="E135" s="53">
        <v>883</v>
      </c>
      <c r="F135" s="52">
        <v>100</v>
      </c>
      <c r="G135" s="70">
        <v>100</v>
      </c>
      <c r="H135" s="70">
        <v>300</v>
      </c>
      <c r="I135" s="70">
        <v>300</v>
      </c>
      <c r="J135" s="70">
        <v>0</v>
      </c>
      <c r="K135" s="26">
        <v>0</v>
      </c>
      <c r="L135" s="30">
        <v>0</v>
      </c>
      <c r="M135" s="30">
        <v>0</v>
      </c>
      <c r="N135" s="30">
        <f t="shared" si="21"/>
        <v>0</v>
      </c>
    </row>
    <row r="136" spans="1:14" x14ac:dyDescent="0.55000000000000004">
      <c r="A136" s="71" t="s">
        <v>147</v>
      </c>
      <c r="B136" s="71"/>
      <c r="C136" s="52" t="s">
        <v>30</v>
      </c>
      <c r="D136" s="52" t="s">
        <v>23</v>
      </c>
      <c r="E136" s="53">
        <v>2544</v>
      </c>
      <c r="F136" s="53">
        <v>350</v>
      </c>
      <c r="G136" s="54">
        <v>350</v>
      </c>
      <c r="H136" s="70">
        <v>900</v>
      </c>
      <c r="I136" s="70">
        <v>900</v>
      </c>
      <c r="J136" s="70">
        <v>850</v>
      </c>
      <c r="K136" s="30">
        <v>0</v>
      </c>
      <c r="L136" s="30">
        <v>0</v>
      </c>
      <c r="M136" s="30">
        <v>74</v>
      </c>
      <c r="N136" s="30">
        <f t="shared" si="21"/>
        <v>74</v>
      </c>
    </row>
    <row r="137" spans="1:14" x14ac:dyDescent="0.55000000000000004">
      <c r="A137" s="71" t="s">
        <v>148</v>
      </c>
      <c r="B137" s="52" t="s">
        <v>64</v>
      </c>
      <c r="C137" s="52" t="s">
        <v>32</v>
      </c>
      <c r="D137" s="52" t="s">
        <v>23</v>
      </c>
      <c r="E137" s="53">
        <v>4325</v>
      </c>
      <c r="F137" s="53">
        <v>343</v>
      </c>
      <c r="G137" s="54">
        <v>143</v>
      </c>
      <c r="H137" s="70">
        <v>200</v>
      </c>
      <c r="I137" s="70">
        <v>100</v>
      </c>
      <c r="J137" s="70">
        <v>1268</v>
      </c>
      <c r="K137" s="30">
        <v>1</v>
      </c>
      <c r="L137" s="30">
        <v>0</v>
      </c>
      <c r="M137" s="30">
        <v>116</v>
      </c>
      <c r="N137" s="30">
        <f t="shared" si="21"/>
        <v>117</v>
      </c>
    </row>
    <row r="138" spans="1:14" x14ac:dyDescent="0.55000000000000004">
      <c r="A138" s="71" t="s">
        <v>148</v>
      </c>
      <c r="B138" s="52" t="s">
        <v>64</v>
      </c>
      <c r="C138" s="52" t="s">
        <v>35</v>
      </c>
      <c r="D138" s="52" t="s">
        <v>23</v>
      </c>
      <c r="E138" s="53">
        <v>1454</v>
      </c>
      <c r="F138" s="53">
        <v>372</v>
      </c>
      <c r="G138" s="54">
        <v>72</v>
      </c>
      <c r="H138" s="70">
        <v>200</v>
      </c>
      <c r="I138" s="70">
        <v>200</v>
      </c>
      <c r="J138" s="70">
        <v>300</v>
      </c>
      <c r="K138" s="30">
        <v>0</v>
      </c>
      <c r="L138" s="30">
        <v>0</v>
      </c>
      <c r="M138" s="30">
        <v>0</v>
      </c>
      <c r="N138" s="30">
        <f t="shared" si="21"/>
        <v>0</v>
      </c>
    </row>
    <row r="139" spans="1:14" x14ac:dyDescent="0.55000000000000004">
      <c r="A139" s="71" t="s">
        <v>149</v>
      </c>
      <c r="B139" s="52"/>
      <c r="C139" s="52" t="s">
        <v>32</v>
      </c>
      <c r="D139" s="52" t="s">
        <v>23</v>
      </c>
      <c r="E139" s="53">
        <v>1030</v>
      </c>
      <c r="F139" s="53">
        <v>51</v>
      </c>
      <c r="G139" s="54">
        <v>51</v>
      </c>
      <c r="H139" s="70">
        <v>154</v>
      </c>
      <c r="I139" s="70">
        <v>50</v>
      </c>
      <c r="J139" s="70">
        <v>100</v>
      </c>
      <c r="K139" s="30">
        <v>0</v>
      </c>
      <c r="L139" s="30">
        <v>0</v>
      </c>
      <c r="M139" s="30">
        <v>0</v>
      </c>
      <c r="N139" s="30">
        <f t="shared" si="21"/>
        <v>0</v>
      </c>
    </row>
    <row r="140" spans="1:14" x14ac:dyDescent="0.55000000000000004">
      <c r="A140" s="71" t="s">
        <v>149</v>
      </c>
      <c r="B140" s="52"/>
      <c r="C140" s="52" t="s">
        <v>32</v>
      </c>
      <c r="D140" s="52" t="s">
        <v>23</v>
      </c>
      <c r="E140" s="53">
        <v>3554</v>
      </c>
      <c r="F140" s="53">
        <v>0</v>
      </c>
      <c r="G140" s="54">
        <v>50</v>
      </c>
      <c r="H140" s="70">
        <v>250</v>
      </c>
      <c r="I140" s="70">
        <v>250</v>
      </c>
      <c r="J140" s="70">
        <v>450</v>
      </c>
      <c r="K140" s="30">
        <v>0</v>
      </c>
      <c r="L140" s="30">
        <v>0</v>
      </c>
      <c r="M140" s="30">
        <v>0</v>
      </c>
      <c r="N140" s="30">
        <f t="shared" si="21"/>
        <v>0</v>
      </c>
    </row>
    <row r="141" spans="1:14" x14ac:dyDescent="0.55000000000000004">
      <c r="A141" s="71" t="s">
        <v>149</v>
      </c>
      <c r="B141" s="52"/>
      <c r="C141" s="52" t="s">
        <v>32</v>
      </c>
      <c r="D141" s="52" t="s">
        <v>17</v>
      </c>
      <c r="E141" s="53">
        <v>1244.047</v>
      </c>
      <c r="F141" s="52">
        <v>0</v>
      </c>
      <c r="G141" s="70">
        <v>0</v>
      </c>
      <c r="H141" s="70">
        <v>400</v>
      </c>
      <c r="I141" s="70">
        <v>400</v>
      </c>
      <c r="J141" s="70">
        <v>235</v>
      </c>
      <c r="K141" s="26">
        <v>0</v>
      </c>
      <c r="L141" s="30">
        <v>0</v>
      </c>
      <c r="M141" s="30">
        <v>0</v>
      </c>
      <c r="N141" s="30">
        <f t="shared" si="21"/>
        <v>0</v>
      </c>
    </row>
    <row r="142" spans="1:14" x14ac:dyDescent="0.55000000000000004">
      <c r="A142" s="71" t="s">
        <v>148</v>
      </c>
      <c r="B142" s="52" t="s">
        <v>64</v>
      </c>
      <c r="C142" s="52" t="s">
        <v>32</v>
      </c>
      <c r="D142" s="52" t="s">
        <v>23</v>
      </c>
      <c r="E142" s="53">
        <v>5484</v>
      </c>
      <c r="F142" s="53">
        <v>444</v>
      </c>
      <c r="G142" s="54">
        <v>144</v>
      </c>
      <c r="H142" s="70">
        <v>200</v>
      </c>
      <c r="I142" s="70">
        <v>100</v>
      </c>
      <c r="J142" s="70">
        <v>500</v>
      </c>
      <c r="K142" s="30">
        <v>0</v>
      </c>
      <c r="L142" s="30">
        <v>0</v>
      </c>
      <c r="M142" s="30">
        <v>104</v>
      </c>
      <c r="N142" s="30">
        <f t="shared" si="21"/>
        <v>104</v>
      </c>
    </row>
    <row r="143" spans="1:14" x14ac:dyDescent="0.55000000000000004">
      <c r="A143" s="71" t="s">
        <v>148</v>
      </c>
      <c r="B143" s="52" t="s">
        <v>64</v>
      </c>
      <c r="C143" s="52" t="s">
        <v>32</v>
      </c>
      <c r="D143" s="52" t="s">
        <v>23</v>
      </c>
      <c r="E143" s="53">
        <v>738</v>
      </c>
      <c r="F143" s="53">
        <v>50</v>
      </c>
      <c r="G143" s="54">
        <v>50</v>
      </c>
      <c r="H143" s="70">
        <v>151</v>
      </c>
      <c r="I143" s="70">
        <v>151</v>
      </c>
      <c r="J143" s="70">
        <v>200</v>
      </c>
      <c r="K143" s="30">
        <v>0</v>
      </c>
      <c r="L143" s="30">
        <v>0</v>
      </c>
      <c r="M143" s="30">
        <v>0</v>
      </c>
      <c r="N143" s="30">
        <f t="shared" si="21"/>
        <v>0</v>
      </c>
    </row>
    <row r="144" spans="1:14" x14ac:dyDescent="0.55000000000000004">
      <c r="A144" s="71" t="s">
        <v>150</v>
      </c>
      <c r="B144" s="52"/>
      <c r="C144" s="52" t="s">
        <v>32</v>
      </c>
      <c r="D144" s="52" t="s">
        <v>17</v>
      </c>
      <c r="E144" s="53">
        <v>65</v>
      </c>
      <c r="F144" s="53">
        <v>0</v>
      </c>
      <c r="G144" s="54">
        <v>0</v>
      </c>
      <c r="H144" s="70">
        <v>65</v>
      </c>
      <c r="I144" s="70">
        <v>65</v>
      </c>
      <c r="J144" s="70">
        <v>0</v>
      </c>
      <c r="K144" s="26">
        <v>0</v>
      </c>
      <c r="L144" s="30">
        <v>0</v>
      </c>
      <c r="M144" s="30">
        <v>0</v>
      </c>
      <c r="N144" s="30">
        <f t="shared" si="21"/>
        <v>0</v>
      </c>
    </row>
    <row r="145" spans="1:14" s="4" customFormat="1" x14ac:dyDescent="0.55000000000000004">
      <c r="A145" s="71" t="s">
        <v>151</v>
      </c>
      <c r="B145" s="52"/>
      <c r="C145" s="52" t="s">
        <v>20</v>
      </c>
      <c r="D145" s="52" t="s">
        <v>17</v>
      </c>
      <c r="E145" s="53">
        <v>215</v>
      </c>
      <c r="F145" s="53">
        <v>0</v>
      </c>
      <c r="G145" s="54">
        <v>0</v>
      </c>
      <c r="H145" s="70">
        <v>0</v>
      </c>
      <c r="I145" s="70">
        <v>215</v>
      </c>
      <c r="J145" s="70">
        <v>0</v>
      </c>
      <c r="K145" s="26">
        <v>0</v>
      </c>
      <c r="L145" s="30">
        <v>0</v>
      </c>
      <c r="M145" s="30">
        <v>0</v>
      </c>
      <c r="N145" s="30">
        <f t="shared" si="21"/>
        <v>0</v>
      </c>
    </row>
    <row r="146" spans="1:14" s="4" customFormat="1" x14ac:dyDescent="0.55000000000000004">
      <c r="A146" s="71" t="s">
        <v>152</v>
      </c>
      <c r="B146" s="52"/>
      <c r="C146" s="52" t="s">
        <v>20</v>
      </c>
      <c r="D146" s="52" t="s">
        <v>17</v>
      </c>
      <c r="E146" s="53">
        <v>226</v>
      </c>
      <c r="F146" s="53">
        <v>0</v>
      </c>
      <c r="G146" s="54">
        <v>0</v>
      </c>
      <c r="H146" s="70">
        <v>0</v>
      </c>
      <c r="I146" s="70">
        <v>226</v>
      </c>
      <c r="J146" s="70">
        <v>0</v>
      </c>
      <c r="K146" s="26">
        <v>0</v>
      </c>
      <c r="L146" s="30">
        <v>0</v>
      </c>
      <c r="M146" s="30">
        <v>0</v>
      </c>
      <c r="N146" s="30">
        <f t="shared" si="21"/>
        <v>0</v>
      </c>
    </row>
    <row r="147" spans="1:14" s="4" customFormat="1" x14ac:dyDescent="0.55000000000000004">
      <c r="A147" s="71" t="s">
        <v>153</v>
      </c>
      <c r="B147" s="52"/>
      <c r="C147" s="52" t="s">
        <v>20</v>
      </c>
      <c r="D147" s="52" t="s">
        <v>17</v>
      </c>
      <c r="E147" s="53">
        <v>60</v>
      </c>
      <c r="F147" s="53">
        <v>0</v>
      </c>
      <c r="G147" s="54">
        <v>0</v>
      </c>
      <c r="H147" s="70">
        <v>0</v>
      </c>
      <c r="I147" s="70">
        <v>60</v>
      </c>
      <c r="J147" s="70">
        <v>0</v>
      </c>
      <c r="K147" s="26">
        <v>0</v>
      </c>
      <c r="L147" s="30">
        <v>0</v>
      </c>
      <c r="M147" s="30">
        <v>0</v>
      </c>
      <c r="N147" s="30">
        <f t="shared" si="21"/>
        <v>0</v>
      </c>
    </row>
    <row r="148" spans="1:14" x14ac:dyDescent="0.55000000000000004">
      <c r="A148" s="71" t="s">
        <v>154</v>
      </c>
      <c r="B148" s="71"/>
      <c r="C148" s="52" t="s">
        <v>32</v>
      </c>
      <c r="D148" s="52" t="s">
        <v>23</v>
      </c>
      <c r="E148" s="53">
        <v>807</v>
      </c>
      <c r="F148" s="53">
        <v>150</v>
      </c>
      <c r="G148" s="54">
        <v>50</v>
      </c>
      <c r="H148" s="70">
        <v>100</v>
      </c>
      <c r="I148" s="70">
        <v>100</v>
      </c>
      <c r="J148" s="70">
        <v>200</v>
      </c>
      <c r="K148" s="30">
        <v>0</v>
      </c>
      <c r="L148" s="30">
        <v>0</v>
      </c>
      <c r="M148" s="30">
        <v>0</v>
      </c>
      <c r="N148" s="30">
        <f t="shared" si="21"/>
        <v>0</v>
      </c>
    </row>
    <row r="149" spans="1:14" x14ac:dyDescent="0.55000000000000004">
      <c r="A149" s="71" t="s">
        <v>155</v>
      </c>
      <c r="B149" s="71"/>
      <c r="C149" s="52" t="s">
        <v>156</v>
      </c>
      <c r="D149" s="52" t="s">
        <v>17</v>
      </c>
      <c r="E149" s="53">
        <v>622</v>
      </c>
      <c r="F149" s="52">
        <v>100</v>
      </c>
      <c r="G149" s="52">
        <v>100</v>
      </c>
      <c r="H149" s="70">
        <v>100</v>
      </c>
      <c r="I149" s="70">
        <v>100</v>
      </c>
      <c r="J149" s="70">
        <v>0</v>
      </c>
      <c r="K149" s="30">
        <v>0</v>
      </c>
      <c r="L149" s="30">
        <v>0</v>
      </c>
      <c r="M149" s="30">
        <v>0</v>
      </c>
      <c r="N149" s="30">
        <f t="shared" si="21"/>
        <v>0</v>
      </c>
    </row>
    <row r="150" spans="1:14" x14ac:dyDescent="0.55000000000000004">
      <c r="A150" s="71" t="s">
        <v>157</v>
      </c>
      <c r="B150" s="71"/>
      <c r="C150" s="52" t="s">
        <v>137</v>
      </c>
      <c r="D150" s="52" t="s">
        <v>17</v>
      </c>
      <c r="E150" s="53">
        <v>2451</v>
      </c>
      <c r="F150" s="52">
        <v>100</v>
      </c>
      <c r="G150" s="52">
        <v>100</v>
      </c>
      <c r="H150" s="70">
        <v>100</v>
      </c>
      <c r="I150" s="70">
        <v>100</v>
      </c>
      <c r="J150" s="70">
        <v>100</v>
      </c>
      <c r="K150" s="30">
        <v>0</v>
      </c>
      <c r="L150" s="30">
        <v>0</v>
      </c>
      <c r="M150" s="30">
        <v>0</v>
      </c>
      <c r="N150" s="30">
        <f t="shared" si="21"/>
        <v>0</v>
      </c>
    </row>
    <row r="151" spans="1:14" x14ac:dyDescent="0.55000000000000004">
      <c r="A151" s="71" t="s">
        <v>158</v>
      </c>
      <c r="B151" s="71"/>
      <c r="C151" s="52" t="s">
        <v>50</v>
      </c>
      <c r="D151" s="52" t="s">
        <v>17</v>
      </c>
      <c r="E151" s="53">
        <v>390</v>
      </c>
      <c r="F151" s="52">
        <v>0</v>
      </c>
      <c r="G151" s="52">
        <v>0</v>
      </c>
      <c r="H151" s="70">
        <v>390</v>
      </c>
      <c r="I151" s="70">
        <v>390</v>
      </c>
      <c r="J151" s="70">
        <v>0</v>
      </c>
      <c r="K151" s="30">
        <v>0</v>
      </c>
      <c r="L151" s="30">
        <v>0</v>
      </c>
      <c r="M151" s="30">
        <v>0</v>
      </c>
      <c r="N151" s="30">
        <f t="shared" si="21"/>
        <v>0</v>
      </c>
    </row>
    <row r="152" spans="1:14" x14ac:dyDescent="0.55000000000000004">
      <c r="A152" s="72" t="s">
        <v>159</v>
      </c>
      <c r="B152" s="52"/>
      <c r="C152" s="52" t="s">
        <v>50</v>
      </c>
      <c r="D152" s="52" t="s">
        <v>17</v>
      </c>
      <c r="E152" s="53">
        <v>172</v>
      </c>
      <c r="F152" s="52">
        <v>0</v>
      </c>
      <c r="G152" s="52">
        <v>0</v>
      </c>
      <c r="H152" s="70">
        <v>172</v>
      </c>
      <c r="I152" s="70">
        <v>172</v>
      </c>
      <c r="J152" s="70">
        <v>0</v>
      </c>
      <c r="K152" s="30">
        <v>0</v>
      </c>
      <c r="L152" s="30">
        <v>0</v>
      </c>
      <c r="M152" s="30">
        <v>0</v>
      </c>
      <c r="N152" s="30">
        <f t="shared" si="21"/>
        <v>0</v>
      </c>
    </row>
    <row r="153" spans="1:14" x14ac:dyDescent="0.55000000000000004">
      <c r="A153" s="72" t="s">
        <v>160</v>
      </c>
      <c r="B153" s="71"/>
      <c r="C153" s="52" t="s">
        <v>50</v>
      </c>
      <c r="D153" s="52" t="s">
        <v>17</v>
      </c>
      <c r="E153" s="53">
        <v>47</v>
      </c>
      <c r="F153" s="52">
        <v>0</v>
      </c>
      <c r="G153" s="52">
        <v>0</v>
      </c>
      <c r="H153" s="70">
        <v>47</v>
      </c>
      <c r="I153" s="70">
        <v>47</v>
      </c>
      <c r="J153" s="70">
        <v>0</v>
      </c>
      <c r="K153" s="30">
        <v>0</v>
      </c>
      <c r="L153" s="30">
        <v>0</v>
      </c>
      <c r="M153" s="30">
        <v>0</v>
      </c>
      <c r="N153" s="30">
        <f t="shared" si="21"/>
        <v>0</v>
      </c>
    </row>
    <row r="154" spans="1:14" x14ac:dyDescent="0.55000000000000004">
      <c r="A154" s="72" t="s">
        <v>161</v>
      </c>
      <c r="B154" s="71"/>
      <c r="C154" s="52" t="s">
        <v>162</v>
      </c>
      <c r="D154" s="52" t="s">
        <v>17</v>
      </c>
      <c r="E154" s="53">
        <v>71</v>
      </c>
      <c r="F154" s="52">
        <v>0</v>
      </c>
      <c r="G154" s="52">
        <v>0</v>
      </c>
      <c r="H154" s="70">
        <v>0</v>
      </c>
      <c r="I154" s="70">
        <v>117</v>
      </c>
      <c r="J154" s="70">
        <v>0</v>
      </c>
      <c r="K154" s="30">
        <v>0</v>
      </c>
      <c r="L154" s="30">
        <v>0</v>
      </c>
      <c r="M154" s="30">
        <v>0</v>
      </c>
      <c r="N154" s="30">
        <f t="shared" si="21"/>
        <v>0</v>
      </c>
    </row>
    <row r="155" spans="1:14" x14ac:dyDescent="0.55000000000000004">
      <c r="A155" s="72" t="s">
        <v>163</v>
      </c>
      <c r="B155" s="71"/>
      <c r="C155" s="52" t="s">
        <v>162</v>
      </c>
      <c r="D155" s="52" t="s">
        <v>17</v>
      </c>
      <c r="E155" s="53">
        <v>100</v>
      </c>
      <c r="F155" s="52">
        <v>0</v>
      </c>
      <c r="G155" s="52">
        <v>0</v>
      </c>
      <c r="H155" s="70">
        <v>0</v>
      </c>
      <c r="I155" s="70">
        <v>24</v>
      </c>
      <c r="J155" s="70">
        <v>0</v>
      </c>
      <c r="K155" s="30">
        <v>0</v>
      </c>
      <c r="L155" s="30">
        <v>0</v>
      </c>
      <c r="M155" s="30">
        <v>0</v>
      </c>
      <c r="N155" s="30">
        <f t="shared" si="21"/>
        <v>0</v>
      </c>
    </row>
    <row r="156" spans="1:14" s="105" customFormat="1" x14ac:dyDescent="0.55000000000000004">
      <c r="A156" s="71" t="s">
        <v>164</v>
      </c>
      <c r="B156" s="52" t="s">
        <v>165</v>
      </c>
      <c r="C156" s="52" t="s">
        <v>166</v>
      </c>
      <c r="D156" s="52" t="s">
        <v>17</v>
      </c>
      <c r="E156" s="52">
        <v>355</v>
      </c>
      <c r="F156" s="52">
        <v>0</v>
      </c>
      <c r="G156" s="52">
        <v>0</v>
      </c>
      <c r="H156" s="52">
        <v>0</v>
      </c>
      <c r="I156" s="52">
        <v>0</v>
      </c>
      <c r="J156" s="70">
        <v>0</v>
      </c>
      <c r="K156" s="30">
        <v>0</v>
      </c>
      <c r="L156" s="30">
        <v>0</v>
      </c>
      <c r="M156" s="30">
        <v>0</v>
      </c>
      <c r="N156" s="30">
        <f t="shared" si="21"/>
        <v>0</v>
      </c>
    </row>
    <row r="157" spans="1:14" s="105" customFormat="1" x14ac:dyDescent="0.55000000000000004">
      <c r="A157" s="71" t="s">
        <v>167</v>
      </c>
      <c r="B157" s="52" t="s">
        <v>165</v>
      </c>
      <c r="C157" s="52" t="s">
        <v>166</v>
      </c>
      <c r="D157" s="52" t="s">
        <v>17</v>
      </c>
      <c r="E157" s="53">
        <v>355</v>
      </c>
      <c r="F157" s="52">
        <v>0</v>
      </c>
      <c r="G157" s="52">
        <v>0</v>
      </c>
      <c r="H157" s="52">
        <v>0</v>
      </c>
      <c r="I157" s="52">
        <v>0</v>
      </c>
      <c r="J157" s="70">
        <v>0</v>
      </c>
      <c r="K157" s="30">
        <v>0</v>
      </c>
      <c r="L157" s="30">
        <v>0</v>
      </c>
      <c r="M157" s="30">
        <v>0</v>
      </c>
      <c r="N157" s="30">
        <f t="shared" si="21"/>
        <v>0</v>
      </c>
    </row>
    <row r="158" spans="1:14" s="105" customFormat="1" x14ac:dyDescent="0.55000000000000004">
      <c r="A158" s="71" t="s">
        <v>168</v>
      </c>
      <c r="B158" s="52" t="s">
        <v>165</v>
      </c>
      <c r="C158" s="52" t="s">
        <v>166</v>
      </c>
      <c r="D158" s="52" t="s">
        <v>17</v>
      </c>
      <c r="E158" s="53">
        <v>178</v>
      </c>
      <c r="F158" s="52">
        <v>0</v>
      </c>
      <c r="G158" s="52">
        <v>0</v>
      </c>
      <c r="H158" s="52">
        <v>0</v>
      </c>
      <c r="I158" s="52">
        <v>0</v>
      </c>
      <c r="J158" s="70">
        <v>0</v>
      </c>
      <c r="K158" s="30">
        <v>0</v>
      </c>
      <c r="L158" s="30">
        <v>0</v>
      </c>
      <c r="M158" s="30">
        <v>0</v>
      </c>
      <c r="N158" s="30">
        <f t="shared" si="21"/>
        <v>0</v>
      </c>
    </row>
    <row r="159" spans="1:14" x14ac:dyDescent="0.55000000000000004">
      <c r="A159" s="71" t="s">
        <v>169</v>
      </c>
      <c r="B159" s="52"/>
      <c r="C159" s="52" t="s">
        <v>162</v>
      </c>
      <c r="D159" s="52" t="s">
        <v>17</v>
      </c>
      <c r="E159" s="53">
        <v>184</v>
      </c>
      <c r="F159" s="52">
        <v>0</v>
      </c>
      <c r="G159" s="52">
        <v>0</v>
      </c>
      <c r="H159" s="70">
        <v>0</v>
      </c>
      <c r="I159" s="70">
        <v>113</v>
      </c>
      <c r="J159" s="70">
        <v>0</v>
      </c>
      <c r="K159" s="30">
        <v>0</v>
      </c>
      <c r="L159" s="30">
        <v>0</v>
      </c>
      <c r="M159" s="30">
        <v>0</v>
      </c>
      <c r="N159" s="30">
        <f t="shared" si="21"/>
        <v>0</v>
      </c>
    </row>
    <row r="160" spans="1:14" x14ac:dyDescent="0.55000000000000004">
      <c r="A160" s="71" t="s">
        <v>170</v>
      </c>
      <c r="B160" s="52"/>
      <c r="C160" s="52" t="s">
        <v>162</v>
      </c>
      <c r="D160" s="52" t="s">
        <v>17</v>
      </c>
      <c r="E160" s="53">
        <v>81</v>
      </c>
      <c r="F160" s="52">
        <v>0</v>
      </c>
      <c r="G160" s="52">
        <v>0</v>
      </c>
      <c r="H160" s="70">
        <v>0</v>
      </c>
      <c r="I160" s="70">
        <v>17</v>
      </c>
      <c r="J160" s="70">
        <v>0</v>
      </c>
      <c r="K160" s="30">
        <v>0</v>
      </c>
      <c r="L160" s="30">
        <v>0</v>
      </c>
      <c r="M160" s="30">
        <v>0</v>
      </c>
      <c r="N160" s="30">
        <f t="shared" si="21"/>
        <v>0</v>
      </c>
    </row>
    <row r="161" spans="1:14" x14ac:dyDescent="0.55000000000000004">
      <c r="A161" s="71" t="s">
        <v>171</v>
      </c>
      <c r="B161" s="52" t="s">
        <v>165</v>
      </c>
      <c r="C161" s="52" t="s">
        <v>162</v>
      </c>
      <c r="D161" s="52" t="s">
        <v>17</v>
      </c>
      <c r="E161" s="53">
        <v>180</v>
      </c>
      <c r="F161" s="52">
        <v>0</v>
      </c>
      <c r="G161" s="52">
        <v>0</v>
      </c>
      <c r="H161" s="70">
        <v>0</v>
      </c>
      <c r="I161" s="70">
        <v>164</v>
      </c>
      <c r="J161" s="70">
        <v>0</v>
      </c>
      <c r="K161" s="30">
        <v>0</v>
      </c>
      <c r="L161" s="30">
        <v>0</v>
      </c>
      <c r="M161" s="30">
        <v>0</v>
      </c>
      <c r="N161" s="30">
        <f t="shared" si="21"/>
        <v>0</v>
      </c>
    </row>
    <row r="162" spans="1:14" x14ac:dyDescent="0.55000000000000004">
      <c r="A162" s="71" t="s">
        <v>172</v>
      </c>
      <c r="B162" s="52"/>
      <c r="C162" s="52" t="s">
        <v>162</v>
      </c>
      <c r="D162" s="52" t="s">
        <v>17</v>
      </c>
      <c r="E162" s="53">
        <v>309</v>
      </c>
      <c r="F162" s="52">
        <v>0</v>
      </c>
      <c r="G162" s="52">
        <v>0</v>
      </c>
      <c r="H162" s="70">
        <v>0</v>
      </c>
      <c r="I162" s="70">
        <v>250</v>
      </c>
      <c r="J162" s="70">
        <v>0</v>
      </c>
      <c r="K162" s="30">
        <v>0</v>
      </c>
      <c r="L162" s="30">
        <v>0</v>
      </c>
      <c r="M162" s="30">
        <v>0</v>
      </c>
      <c r="N162" s="30">
        <f t="shared" si="21"/>
        <v>0</v>
      </c>
    </row>
    <row r="163" spans="1:14" s="105" customFormat="1" x14ac:dyDescent="0.55000000000000004">
      <c r="A163" s="71" t="s">
        <v>173</v>
      </c>
      <c r="B163" s="52" t="s">
        <v>165</v>
      </c>
      <c r="C163" s="52" t="s">
        <v>162</v>
      </c>
      <c r="D163" s="52" t="s">
        <v>17</v>
      </c>
      <c r="E163" s="53">
        <v>28</v>
      </c>
      <c r="F163" s="52">
        <v>0</v>
      </c>
      <c r="G163" s="52">
        <v>0</v>
      </c>
      <c r="H163" s="70">
        <v>0</v>
      </c>
      <c r="I163" s="70">
        <v>0</v>
      </c>
      <c r="J163" s="70">
        <v>0</v>
      </c>
      <c r="K163" s="55">
        <v>0</v>
      </c>
      <c r="L163" s="30">
        <v>0</v>
      </c>
      <c r="M163" s="30">
        <v>0</v>
      </c>
      <c r="N163" s="30">
        <f t="shared" si="21"/>
        <v>0</v>
      </c>
    </row>
    <row r="164" spans="1:14" ht="14.7" thickBot="1" x14ac:dyDescent="0.6">
      <c r="A164" s="35" t="s">
        <v>13</v>
      </c>
      <c r="B164" s="35" t="s">
        <v>13</v>
      </c>
      <c r="C164" s="36" t="s">
        <v>13</v>
      </c>
      <c r="D164" s="36" t="s">
        <v>13</v>
      </c>
      <c r="E164" s="36" t="s">
        <v>13</v>
      </c>
      <c r="F164" s="37" t="s">
        <v>13</v>
      </c>
      <c r="G164" s="45" t="s">
        <v>13</v>
      </c>
      <c r="K164" s="18"/>
      <c r="L164" s="18"/>
      <c r="M164" s="18"/>
      <c r="N164" s="19"/>
    </row>
    <row r="165" spans="1:14" ht="14.7" thickBot="1" x14ac:dyDescent="0.6">
      <c r="A165" s="73" t="s">
        <v>174</v>
      </c>
      <c r="B165" s="74"/>
      <c r="C165" s="39"/>
      <c r="D165" s="40"/>
      <c r="E165" s="15">
        <f t="shared" ref="E165:I165" si="22">SUM(E167:E184)</f>
        <v>19476.024999999998</v>
      </c>
      <c r="F165" s="15">
        <f t="shared" si="22"/>
        <v>2774</v>
      </c>
      <c r="G165" s="15">
        <f t="shared" si="22"/>
        <v>2665</v>
      </c>
      <c r="H165" s="15">
        <f t="shared" si="22"/>
        <v>3467</v>
      </c>
      <c r="I165" s="15">
        <f t="shared" si="22"/>
        <v>3531</v>
      </c>
      <c r="J165" s="15">
        <f>SUM(J167:J184)</f>
        <v>1889</v>
      </c>
      <c r="K165" s="15">
        <f>SUM(K167:K184)</f>
        <v>15</v>
      </c>
      <c r="L165" s="15">
        <f>SUM(L167:L184)</f>
        <v>12</v>
      </c>
      <c r="M165" s="15">
        <f>SUM(M167:M184)</f>
        <v>129</v>
      </c>
      <c r="N165" s="15">
        <f>SUM(K165:M165)</f>
        <v>156</v>
      </c>
    </row>
    <row r="166" spans="1:14" x14ac:dyDescent="0.55000000000000004">
      <c r="A166" s="37" t="s">
        <v>13</v>
      </c>
      <c r="B166" s="37" t="s">
        <v>13</v>
      </c>
      <c r="C166" s="75" t="s">
        <v>13</v>
      </c>
      <c r="D166" s="75" t="s">
        <v>13</v>
      </c>
      <c r="E166" s="76" t="s">
        <v>13</v>
      </c>
      <c r="F166" s="77" t="s">
        <v>13</v>
      </c>
      <c r="K166" s="18"/>
      <c r="L166" s="18"/>
      <c r="M166" s="18"/>
      <c r="N166" s="19"/>
    </row>
    <row r="167" spans="1:14" x14ac:dyDescent="0.55000000000000004">
      <c r="A167" s="78" t="s">
        <v>175</v>
      </c>
      <c r="B167" s="52"/>
      <c r="C167" s="52" t="s">
        <v>50</v>
      </c>
      <c r="D167" s="52" t="s">
        <v>17</v>
      </c>
      <c r="E167" s="79">
        <v>267</v>
      </c>
      <c r="F167" s="52">
        <v>0</v>
      </c>
      <c r="G167" s="52">
        <v>0</v>
      </c>
      <c r="H167" s="70">
        <v>267</v>
      </c>
      <c r="I167" s="70">
        <v>267</v>
      </c>
      <c r="J167" s="70">
        <v>0</v>
      </c>
      <c r="K167" s="26">
        <v>0</v>
      </c>
      <c r="L167" s="26">
        <v>0</v>
      </c>
      <c r="M167" s="26">
        <v>0</v>
      </c>
      <c r="N167" s="30">
        <f>SUM(K167:M167)</f>
        <v>0</v>
      </c>
    </row>
    <row r="168" spans="1:14" x14ac:dyDescent="0.55000000000000004">
      <c r="A168" s="78" t="s">
        <v>176</v>
      </c>
      <c r="B168" s="52"/>
      <c r="C168" s="52" t="s">
        <v>50</v>
      </c>
      <c r="D168" s="52" t="s">
        <v>17</v>
      </c>
      <c r="E168" s="79">
        <v>29</v>
      </c>
      <c r="F168" s="52">
        <v>0</v>
      </c>
      <c r="G168" s="52">
        <v>0</v>
      </c>
      <c r="H168" s="70">
        <v>29</v>
      </c>
      <c r="I168" s="70">
        <v>29</v>
      </c>
      <c r="J168" s="70">
        <v>0</v>
      </c>
      <c r="K168" s="26">
        <v>0</v>
      </c>
      <c r="L168" s="26">
        <v>0</v>
      </c>
      <c r="M168" s="26">
        <v>0</v>
      </c>
      <c r="N168" s="30">
        <f t="shared" ref="N168:N172" si="23">SUM(K168:M168)</f>
        <v>0</v>
      </c>
    </row>
    <row r="169" spans="1:14" x14ac:dyDescent="0.55000000000000004">
      <c r="A169" s="78" t="s">
        <v>177</v>
      </c>
      <c r="B169" s="52"/>
      <c r="C169" s="52" t="s">
        <v>50</v>
      </c>
      <c r="D169" s="52" t="s">
        <v>17</v>
      </c>
      <c r="E169" s="79">
        <v>58</v>
      </c>
      <c r="F169" s="52"/>
      <c r="G169" s="52"/>
      <c r="H169" s="70">
        <v>58</v>
      </c>
      <c r="I169" s="70">
        <v>58</v>
      </c>
      <c r="J169" s="70">
        <v>0</v>
      </c>
      <c r="K169" s="26">
        <v>0</v>
      </c>
      <c r="L169" s="26">
        <v>0</v>
      </c>
      <c r="M169" s="26">
        <v>0</v>
      </c>
      <c r="N169" s="30">
        <f t="shared" si="23"/>
        <v>0</v>
      </c>
    </row>
    <row r="170" spans="1:14" s="4" customFormat="1" x14ac:dyDescent="0.55000000000000004">
      <c r="A170" s="78" t="s">
        <v>178</v>
      </c>
      <c r="B170" s="52"/>
      <c r="C170" s="52" t="s">
        <v>20</v>
      </c>
      <c r="D170" s="52" t="s">
        <v>17</v>
      </c>
      <c r="E170" s="79">
        <v>157</v>
      </c>
      <c r="F170" s="52">
        <v>0</v>
      </c>
      <c r="G170" s="52">
        <v>0</v>
      </c>
      <c r="H170" s="70">
        <v>0</v>
      </c>
      <c r="I170" s="70">
        <v>157</v>
      </c>
      <c r="J170" s="70">
        <v>0</v>
      </c>
      <c r="K170" s="26">
        <v>0</v>
      </c>
      <c r="L170" s="26">
        <v>0</v>
      </c>
      <c r="M170" s="26">
        <v>0</v>
      </c>
      <c r="N170" s="30">
        <f t="shared" si="23"/>
        <v>0</v>
      </c>
    </row>
    <row r="171" spans="1:14" s="4" customFormat="1" x14ac:dyDescent="0.55000000000000004">
      <c r="A171" s="78" t="s">
        <v>179</v>
      </c>
      <c r="B171" s="52"/>
      <c r="C171" s="52" t="s">
        <v>42</v>
      </c>
      <c r="D171" s="52" t="s">
        <v>17</v>
      </c>
      <c r="E171" s="79">
        <v>312</v>
      </c>
      <c r="F171" s="52">
        <v>229</v>
      </c>
      <c r="G171" s="52">
        <v>229</v>
      </c>
      <c r="H171" s="70">
        <v>229</v>
      </c>
      <c r="I171" s="70">
        <v>229</v>
      </c>
      <c r="J171" s="70">
        <v>0</v>
      </c>
      <c r="K171" s="26">
        <v>0</v>
      </c>
      <c r="L171" s="26">
        <v>0</v>
      </c>
      <c r="M171" s="26">
        <v>0</v>
      </c>
      <c r="N171" s="30">
        <f t="shared" si="23"/>
        <v>0</v>
      </c>
    </row>
    <row r="172" spans="1:14" s="4" customFormat="1" x14ac:dyDescent="0.55000000000000004">
      <c r="A172" s="78" t="s">
        <v>180</v>
      </c>
      <c r="B172" s="52"/>
      <c r="C172" s="52" t="s">
        <v>71</v>
      </c>
      <c r="D172" s="52" t="s">
        <v>17</v>
      </c>
      <c r="E172" s="79">
        <v>105</v>
      </c>
      <c r="F172" s="52">
        <v>0</v>
      </c>
      <c r="G172" s="52">
        <v>0</v>
      </c>
      <c r="H172" s="70">
        <v>34</v>
      </c>
      <c r="I172" s="70">
        <v>34</v>
      </c>
      <c r="J172" s="70">
        <v>0</v>
      </c>
      <c r="K172" s="26">
        <v>0</v>
      </c>
      <c r="L172" s="26">
        <v>0</v>
      </c>
      <c r="M172" s="26">
        <v>0</v>
      </c>
      <c r="N172" s="30">
        <f t="shared" si="23"/>
        <v>0</v>
      </c>
    </row>
    <row r="173" spans="1:14" s="105" customFormat="1" x14ac:dyDescent="0.55000000000000004">
      <c r="A173" s="78" t="s">
        <v>181</v>
      </c>
      <c r="B173" s="52"/>
      <c r="C173" s="52" t="s">
        <v>71</v>
      </c>
      <c r="D173" s="52" t="s">
        <v>17</v>
      </c>
      <c r="E173" s="79">
        <f>8*200</f>
        <v>1600</v>
      </c>
      <c r="F173" s="52"/>
      <c r="G173" s="52"/>
      <c r="H173" s="70"/>
      <c r="I173" s="70">
        <v>0</v>
      </c>
      <c r="J173" s="70">
        <v>100</v>
      </c>
      <c r="K173" s="55">
        <v>0</v>
      </c>
      <c r="L173" s="55">
        <v>0</v>
      </c>
      <c r="M173" s="55">
        <v>0</v>
      </c>
      <c r="N173" s="55">
        <f>SUM(K173:M173)</f>
        <v>0</v>
      </c>
    </row>
    <row r="174" spans="1:14" s="4" customFormat="1" x14ac:dyDescent="0.55000000000000004">
      <c r="A174" s="71" t="s">
        <v>182</v>
      </c>
      <c r="B174" s="52"/>
      <c r="C174" s="52" t="s">
        <v>42</v>
      </c>
      <c r="D174" s="52" t="s">
        <v>17</v>
      </c>
      <c r="E174" s="52">
        <v>400</v>
      </c>
      <c r="F174" s="52">
        <v>200</v>
      </c>
      <c r="G174" s="52">
        <v>200</v>
      </c>
      <c r="H174" s="70">
        <v>200</v>
      </c>
      <c r="I174" s="70">
        <v>200</v>
      </c>
      <c r="J174" s="70">
        <v>0</v>
      </c>
      <c r="K174" s="26">
        <v>0</v>
      </c>
      <c r="L174" s="26">
        <v>0</v>
      </c>
      <c r="M174" s="26">
        <v>0</v>
      </c>
      <c r="N174" s="26">
        <f>SUM(K174:M174)</f>
        <v>0</v>
      </c>
    </row>
    <row r="175" spans="1:14" s="4" customFormat="1" x14ac:dyDescent="0.55000000000000004">
      <c r="A175" s="71" t="s">
        <v>183</v>
      </c>
      <c r="B175" s="52"/>
      <c r="C175" s="52" t="s">
        <v>42</v>
      </c>
      <c r="D175" s="52" t="s">
        <v>17</v>
      </c>
      <c r="E175" s="52">
        <v>400</v>
      </c>
      <c r="F175" s="52">
        <v>200</v>
      </c>
      <c r="G175" s="52">
        <v>200</v>
      </c>
      <c r="H175" s="70">
        <v>200</v>
      </c>
      <c r="I175" s="70">
        <v>200</v>
      </c>
      <c r="J175" s="70">
        <v>0</v>
      </c>
      <c r="K175" s="26">
        <v>0</v>
      </c>
      <c r="L175" s="26">
        <v>0</v>
      </c>
      <c r="M175" s="26">
        <v>0</v>
      </c>
      <c r="N175" s="26">
        <f t="shared" ref="N175:N182" si="24">SUM(K175:M175)</f>
        <v>0</v>
      </c>
    </row>
    <row r="176" spans="1:14" s="4" customFormat="1" x14ac:dyDescent="0.55000000000000004">
      <c r="A176" s="71" t="s">
        <v>184</v>
      </c>
      <c r="B176" s="52"/>
      <c r="C176" s="52" t="s">
        <v>42</v>
      </c>
      <c r="D176" s="52" t="s">
        <v>17</v>
      </c>
      <c r="E176" s="52">
        <v>2400</v>
      </c>
      <c r="F176" s="52">
        <v>600</v>
      </c>
      <c r="G176" s="52">
        <v>600</v>
      </c>
      <c r="H176" s="70">
        <v>600</v>
      </c>
      <c r="I176" s="70">
        <v>600</v>
      </c>
      <c r="J176" s="70">
        <v>0</v>
      </c>
      <c r="K176" s="26">
        <v>0</v>
      </c>
      <c r="L176" s="26">
        <v>0</v>
      </c>
      <c r="M176" s="26">
        <v>0</v>
      </c>
      <c r="N176" s="26">
        <f t="shared" si="24"/>
        <v>0</v>
      </c>
    </row>
    <row r="177" spans="1:14" s="4" customFormat="1" x14ac:dyDescent="0.55000000000000004">
      <c r="A177" s="71" t="s">
        <v>185</v>
      </c>
      <c r="B177" s="52"/>
      <c r="C177" s="52" t="s">
        <v>42</v>
      </c>
      <c r="D177" s="52" t="s">
        <v>17</v>
      </c>
      <c r="E177" s="52">
        <v>1400</v>
      </c>
      <c r="F177" s="52">
        <v>400</v>
      </c>
      <c r="G177" s="52">
        <v>400</v>
      </c>
      <c r="H177" s="70">
        <v>400</v>
      </c>
      <c r="I177" s="70">
        <v>400</v>
      </c>
      <c r="J177" s="70">
        <v>0</v>
      </c>
      <c r="K177" s="26">
        <v>0</v>
      </c>
      <c r="L177" s="26">
        <v>0</v>
      </c>
      <c r="M177" s="26">
        <v>0</v>
      </c>
      <c r="N177" s="26">
        <f t="shared" si="24"/>
        <v>0</v>
      </c>
    </row>
    <row r="178" spans="1:14" x14ac:dyDescent="0.55000000000000004">
      <c r="A178" s="71" t="s">
        <v>186</v>
      </c>
      <c r="B178" s="52" t="s">
        <v>165</v>
      </c>
      <c r="C178" s="52" t="s">
        <v>137</v>
      </c>
      <c r="D178" s="52" t="s">
        <v>17</v>
      </c>
      <c r="E178" s="52">
        <v>3598</v>
      </c>
      <c r="F178" s="52">
        <v>500</v>
      </c>
      <c r="G178" s="52">
        <v>500</v>
      </c>
      <c r="H178" s="70">
        <v>500</v>
      </c>
      <c r="I178" s="70">
        <v>500</v>
      </c>
      <c r="J178" s="70">
        <v>400</v>
      </c>
      <c r="K178" s="26">
        <v>0</v>
      </c>
      <c r="L178" s="26">
        <v>0</v>
      </c>
      <c r="M178" s="26">
        <v>0</v>
      </c>
      <c r="N178" s="26">
        <f t="shared" si="24"/>
        <v>0</v>
      </c>
    </row>
    <row r="179" spans="1:14" s="105" customFormat="1" x14ac:dyDescent="0.55000000000000004">
      <c r="A179" s="71" t="s">
        <v>187</v>
      </c>
      <c r="B179" s="80" t="s">
        <v>165</v>
      </c>
      <c r="C179" s="80" t="s">
        <v>137</v>
      </c>
      <c r="D179" s="80" t="s">
        <v>17</v>
      </c>
      <c r="E179" s="52">
        <v>480</v>
      </c>
      <c r="F179" s="52">
        <v>0</v>
      </c>
      <c r="G179" s="52">
        <v>0</v>
      </c>
      <c r="H179" s="70">
        <v>0</v>
      </c>
      <c r="I179" s="70">
        <v>0</v>
      </c>
      <c r="J179" s="70">
        <v>0</v>
      </c>
      <c r="K179" s="26">
        <v>0</v>
      </c>
      <c r="L179" s="26">
        <v>0</v>
      </c>
      <c r="M179" s="26">
        <v>0</v>
      </c>
      <c r="N179" s="26">
        <f t="shared" si="24"/>
        <v>0</v>
      </c>
    </row>
    <row r="180" spans="1:14" s="4" customFormat="1" x14ac:dyDescent="0.55000000000000004">
      <c r="A180" s="71" t="s">
        <v>188</v>
      </c>
      <c r="B180" s="80"/>
      <c r="C180" s="80" t="s">
        <v>32</v>
      </c>
      <c r="D180" s="80" t="s">
        <v>23</v>
      </c>
      <c r="E180" s="52">
        <v>1280</v>
      </c>
      <c r="F180" s="52">
        <v>0</v>
      </c>
      <c r="G180" s="52">
        <v>0</v>
      </c>
      <c r="H180" s="70">
        <v>0</v>
      </c>
      <c r="I180" s="70">
        <v>130</v>
      </c>
      <c r="J180" s="70">
        <v>200</v>
      </c>
      <c r="K180" s="26">
        <v>0</v>
      </c>
      <c r="L180" s="26">
        <v>0</v>
      </c>
      <c r="M180" s="26">
        <v>0</v>
      </c>
      <c r="N180" s="26">
        <f t="shared" si="24"/>
        <v>0</v>
      </c>
    </row>
    <row r="181" spans="1:14" s="4" customFormat="1" x14ac:dyDescent="0.55000000000000004">
      <c r="A181" s="71" t="s">
        <v>188</v>
      </c>
      <c r="B181" s="80"/>
      <c r="C181" s="80" t="s">
        <v>32</v>
      </c>
      <c r="D181" s="80" t="s">
        <v>17</v>
      </c>
      <c r="E181" s="52">
        <v>27</v>
      </c>
      <c r="F181" s="52">
        <v>0</v>
      </c>
      <c r="G181" s="52">
        <v>0</v>
      </c>
      <c r="H181" s="70">
        <v>0</v>
      </c>
      <c r="I181" s="70">
        <v>27</v>
      </c>
      <c r="J181" s="70">
        <v>0</v>
      </c>
      <c r="K181" s="26">
        <v>0</v>
      </c>
      <c r="L181" s="26">
        <v>0</v>
      </c>
      <c r="M181" s="26">
        <v>0</v>
      </c>
      <c r="N181" s="26">
        <f t="shared" si="24"/>
        <v>0</v>
      </c>
    </row>
    <row r="182" spans="1:14" x14ac:dyDescent="0.55000000000000004">
      <c r="A182" s="71" t="s">
        <v>189</v>
      </c>
      <c r="B182" s="52"/>
      <c r="C182" s="52" t="s">
        <v>30</v>
      </c>
      <c r="D182" s="52" t="s">
        <v>23</v>
      </c>
      <c r="E182" s="53">
        <v>2520</v>
      </c>
      <c r="F182" s="53">
        <v>645</v>
      </c>
      <c r="G182" s="52">
        <v>500</v>
      </c>
      <c r="H182" s="70">
        <v>750</v>
      </c>
      <c r="I182" s="70">
        <v>500</v>
      </c>
      <c r="J182" s="70">
        <v>600</v>
      </c>
      <c r="K182" s="26">
        <v>0</v>
      </c>
      <c r="L182" s="26">
        <v>0</v>
      </c>
      <c r="M182" s="26">
        <v>108</v>
      </c>
      <c r="N182" s="26">
        <f t="shared" si="24"/>
        <v>108</v>
      </c>
    </row>
    <row r="183" spans="1:14" s="105" customFormat="1" x14ac:dyDescent="0.55000000000000004">
      <c r="A183" s="71" t="s">
        <v>190</v>
      </c>
      <c r="B183" s="52"/>
      <c r="C183" s="52" t="s">
        <v>30</v>
      </c>
      <c r="D183" s="52" t="s">
        <v>23</v>
      </c>
      <c r="E183" s="53">
        <f>10*177.721</f>
        <v>1777.21</v>
      </c>
      <c r="F183" s="53"/>
      <c r="G183" s="52"/>
      <c r="H183" s="70"/>
      <c r="I183" s="70">
        <v>0</v>
      </c>
      <c r="J183" s="70">
        <v>89</v>
      </c>
      <c r="K183" s="55">
        <v>0</v>
      </c>
      <c r="L183" s="55">
        <v>0</v>
      </c>
      <c r="M183" s="55">
        <v>0</v>
      </c>
      <c r="N183" s="55">
        <f>SUM(K183:M183)</f>
        <v>0</v>
      </c>
    </row>
    <row r="184" spans="1:14" x14ac:dyDescent="0.55000000000000004">
      <c r="A184" s="71" t="s">
        <v>191</v>
      </c>
      <c r="B184" s="71"/>
      <c r="C184" s="52" t="s">
        <v>30</v>
      </c>
      <c r="D184" s="52" t="s">
        <v>23</v>
      </c>
      <c r="E184" s="53">
        <f>15*177.721</f>
        <v>2665.8150000000001</v>
      </c>
      <c r="F184" s="52">
        <v>0</v>
      </c>
      <c r="G184" s="52">
        <v>36</v>
      </c>
      <c r="H184" s="81">
        <v>200</v>
      </c>
      <c r="I184" s="81">
        <v>200</v>
      </c>
      <c r="J184" s="81">
        <v>500</v>
      </c>
      <c r="K184" s="30">
        <v>15</v>
      </c>
      <c r="L184" s="30">
        <v>12</v>
      </c>
      <c r="M184" s="30">
        <v>21</v>
      </c>
      <c r="N184" s="30">
        <f>SUM(K184:M184)</f>
        <v>48</v>
      </c>
    </row>
    <row r="185" spans="1:14" ht="14.7" thickBot="1" x14ac:dyDescent="0.6">
      <c r="A185" s="35" t="s">
        <v>13</v>
      </c>
      <c r="B185" s="35" t="s">
        <v>13</v>
      </c>
      <c r="C185" s="36" t="s">
        <v>13</v>
      </c>
      <c r="D185" s="36" t="s">
        <v>13</v>
      </c>
      <c r="E185" s="36" t="s">
        <v>13</v>
      </c>
      <c r="F185" s="37" t="s">
        <v>13</v>
      </c>
      <c r="K185" s="18"/>
      <c r="L185" s="18"/>
      <c r="M185" s="18"/>
      <c r="N185" s="19"/>
    </row>
    <row r="186" spans="1:14" ht="14.7" thickBot="1" x14ac:dyDescent="0.6">
      <c r="A186" s="82" t="s">
        <v>192</v>
      </c>
      <c r="B186" s="83"/>
      <c r="C186" s="84"/>
      <c r="D186" s="85"/>
      <c r="E186" s="86">
        <f t="shared" ref="E186:I186" si="25">E165+E131+E116+E92+E84+E62+E39+E28+E8</f>
        <v>478540.00565046596</v>
      </c>
      <c r="F186" s="86">
        <f t="shared" si="25"/>
        <v>55858.138607500005</v>
      </c>
      <c r="G186" s="86">
        <f t="shared" si="25"/>
        <v>62907</v>
      </c>
      <c r="H186" s="86">
        <f t="shared" si="25"/>
        <v>37430</v>
      </c>
      <c r="I186" s="86">
        <f t="shared" si="25"/>
        <v>42858</v>
      </c>
      <c r="J186" s="86">
        <f>J165+J131+J116+J92+J84+J62+J39+J28+J8</f>
        <v>38279</v>
      </c>
      <c r="K186" s="86">
        <f>K165+K131+K116+K92+K84+K62+K39+K28+K8</f>
        <v>1884</v>
      </c>
      <c r="L186" s="86">
        <f>L165+L131+L116+L92+L84+L62+L39+L28+L8</f>
        <v>271</v>
      </c>
      <c r="M186" s="86">
        <f>M165+M131+M116+M92+M84+M62+M39+M28+M8</f>
        <v>1294</v>
      </c>
      <c r="N186" s="86">
        <f>N165+N131+N116+N92+N84+N62+N39+N28+N8</f>
        <v>3449</v>
      </c>
    </row>
    <row r="187" spans="1:14" x14ac:dyDescent="0.55000000000000004">
      <c r="C187" s="1"/>
      <c r="D187" s="1"/>
      <c r="G187" s="1"/>
    </row>
    <row r="188" spans="1:14" x14ac:dyDescent="0.55000000000000004">
      <c r="C188" s="1"/>
      <c r="D188" s="1"/>
      <c r="G188" s="1"/>
      <c r="K188" s="87"/>
    </row>
    <row r="189" spans="1:14" x14ac:dyDescent="0.55000000000000004">
      <c r="C189" s="1"/>
      <c r="D189" s="1"/>
      <c r="G189" s="1"/>
      <c r="J189" s="88"/>
      <c r="L189" s="87"/>
      <c r="M189" s="87"/>
    </row>
    <row r="190" spans="1:14" ht="14.7" thickBot="1" x14ac:dyDescent="0.6">
      <c r="C190" s="1"/>
      <c r="D190" s="1"/>
      <c r="G190" s="1"/>
      <c r="J190" s="88"/>
      <c r="L190" s="87"/>
      <c r="M190" s="87"/>
    </row>
    <row r="191" spans="1:14" ht="25.8" thickBot="1" x14ac:dyDescent="0.6">
      <c r="A191" s="89" t="s">
        <v>193</v>
      </c>
      <c r="B191" s="90" t="s">
        <v>194</v>
      </c>
      <c r="C191" s="1"/>
      <c r="D191" s="1"/>
      <c r="G191" s="1"/>
    </row>
    <row r="192" spans="1:14" ht="14.7" thickBot="1" x14ac:dyDescent="0.6">
      <c r="A192" s="91" t="s">
        <v>14</v>
      </c>
      <c r="B192" s="92">
        <f>M8</f>
        <v>86</v>
      </c>
      <c r="C192" s="1"/>
      <c r="D192" s="1"/>
      <c r="G192" s="1"/>
    </row>
    <row r="193" spans="1:6" s="1" customFormat="1" ht="14.7" thickBot="1" x14ac:dyDescent="0.6">
      <c r="A193" s="91" t="s">
        <v>43</v>
      </c>
      <c r="B193" s="93">
        <f>M28</f>
        <v>0</v>
      </c>
      <c r="E193" s="2"/>
      <c r="F193" s="4"/>
    </row>
    <row r="194" spans="1:6" s="1" customFormat="1" ht="14.7" thickBot="1" x14ac:dyDescent="0.6">
      <c r="A194" s="91" t="s">
        <v>56</v>
      </c>
      <c r="B194" s="92">
        <f>M39</f>
        <v>14</v>
      </c>
      <c r="E194" s="2"/>
      <c r="F194" s="4"/>
    </row>
    <row r="195" spans="1:6" s="1" customFormat="1" ht="14.7" thickBot="1" x14ac:dyDescent="0.6">
      <c r="A195" s="91" t="s">
        <v>82</v>
      </c>
      <c r="B195" s="93">
        <f>M62</f>
        <v>21</v>
      </c>
      <c r="E195" s="2"/>
      <c r="F195" s="4"/>
    </row>
    <row r="196" spans="1:6" s="1" customFormat="1" ht="14.7" thickBot="1" x14ac:dyDescent="0.6">
      <c r="A196" s="91" t="s">
        <v>104</v>
      </c>
      <c r="B196" s="92">
        <f>M84</f>
        <v>212</v>
      </c>
      <c r="E196" s="2"/>
      <c r="F196" s="4"/>
    </row>
    <row r="197" spans="1:6" s="1" customFormat="1" ht="14.7" thickBot="1" x14ac:dyDescent="0.6">
      <c r="A197" s="91" t="s">
        <v>109</v>
      </c>
      <c r="B197" s="93">
        <f>M92</f>
        <v>103</v>
      </c>
      <c r="E197" s="2"/>
      <c r="F197" s="4"/>
    </row>
    <row r="198" spans="1:6" s="1" customFormat="1" ht="14.7" thickBot="1" x14ac:dyDescent="0.6">
      <c r="A198" s="91" t="s">
        <v>131</v>
      </c>
      <c r="B198" s="92">
        <f>M116</f>
        <v>342</v>
      </c>
      <c r="E198" s="2"/>
      <c r="F198" s="4"/>
    </row>
    <row r="199" spans="1:6" s="1" customFormat="1" ht="14.7" thickBot="1" x14ac:dyDescent="0.6">
      <c r="A199" s="91" t="s">
        <v>144</v>
      </c>
      <c r="B199" s="93">
        <f>M131</f>
        <v>387</v>
      </c>
      <c r="E199" s="2"/>
      <c r="F199" s="4"/>
    </row>
    <row r="200" spans="1:6" s="1" customFormat="1" ht="14.7" thickBot="1" x14ac:dyDescent="0.6">
      <c r="A200" s="91" t="s">
        <v>174</v>
      </c>
      <c r="B200" s="92">
        <f>M165</f>
        <v>129</v>
      </c>
      <c r="E200" s="2"/>
      <c r="F200" s="4"/>
    </row>
    <row r="201" spans="1:6" s="1" customFormat="1" ht="14.7" thickBot="1" x14ac:dyDescent="0.6">
      <c r="A201" s="94" t="s">
        <v>195</v>
      </c>
      <c r="B201" s="95">
        <f>SUM(B192:B200)</f>
        <v>1294</v>
      </c>
      <c r="E201" s="2"/>
      <c r="F201" s="4"/>
    </row>
    <row r="202" spans="1:6" s="1" customFormat="1" x14ac:dyDescent="0.55000000000000004">
      <c r="E202" s="2"/>
      <c r="F202" s="4"/>
    </row>
    <row r="203" spans="1:6" s="1" customFormat="1" x14ac:dyDescent="0.55000000000000004">
      <c r="E203" s="2"/>
      <c r="F203" s="4"/>
    </row>
    <row r="204" spans="1:6" s="1" customFormat="1" x14ac:dyDescent="0.55000000000000004">
      <c r="E204" s="2"/>
      <c r="F204" s="4"/>
    </row>
    <row r="205" spans="1:6" s="1" customFormat="1" x14ac:dyDescent="0.55000000000000004">
      <c r="E205" s="2"/>
      <c r="F205" s="4"/>
    </row>
    <row r="206" spans="1:6" s="1" customFormat="1" x14ac:dyDescent="0.55000000000000004">
      <c r="E206" s="2"/>
      <c r="F206" s="4"/>
    </row>
    <row r="207" spans="1:6" s="1" customFormat="1" x14ac:dyDescent="0.55000000000000004">
      <c r="E207" s="2"/>
      <c r="F207" s="4"/>
    </row>
    <row r="208" spans="1:6" s="1" customFormat="1" x14ac:dyDescent="0.55000000000000004">
      <c r="E208" s="2"/>
      <c r="F208" s="4"/>
    </row>
    <row r="209" spans="5:6" s="1" customFormat="1" x14ac:dyDescent="0.55000000000000004">
      <c r="E209" s="2"/>
      <c r="F209" s="4"/>
    </row>
    <row r="210" spans="5:6" s="1" customFormat="1" x14ac:dyDescent="0.55000000000000004">
      <c r="E210" s="2"/>
      <c r="F210" s="4"/>
    </row>
    <row r="211" spans="5:6" s="1" customFormat="1" x14ac:dyDescent="0.55000000000000004">
      <c r="E211" s="2"/>
      <c r="F211" s="4"/>
    </row>
    <row r="212" spans="5:6" s="1" customFormat="1" x14ac:dyDescent="0.55000000000000004">
      <c r="E212" s="2"/>
      <c r="F212" s="4"/>
    </row>
    <row r="213" spans="5:6" s="1" customFormat="1" x14ac:dyDescent="0.55000000000000004">
      <c r="E213" s="2"/>
      <c r="F213" s="4"/>
    </row>
    <row r="214" spans="5:6" s="1" customFormat="1" x14ac:dyDescent="0.55000000000000004">
      <c r="E214" s="2"/>
      <c r="F214" s="4"/>
    </row>
    <row r="215" spans="5:6" s="1" customFormat="1" x14ac:dyDescent="0.55000000000000004">
      <c r="E215" s="2"/>
      <c r="F215" s="4"/>
    </row>
    <row r="216" spans="5:6" s="1" customFormat="1" x14ac:dyDescent="0.55000000000000004">
      <c r="E216" s="2"/>
      <c r="F216" s="4"/>
    </row>
    <row r="217" spans="5:6" s="1" customFormat="1" x14ac:dyDescent="0.55000000000000004">
      <c r="E217" s="2"/>
      <c r="F217" s="4"/>
    </row>
    <row r="218" spans="5:6" s="1" customFormat="1" x14ac:dyDescent="0.55000000000000004">
      <c r="E218" s="2"/>
      <c r="F218" s="4"/>
    </row>
    <row r="219" spans="5:6" s="1" customFormat="1" x14ac:dyDescent="0.55000000000000004">
      <c r="E219" s="2"/>
      <c r="F219" s="4"/>
    </row>
    <row r="220" spans="5:6" s="1" customFormat="1" x14ac:dyDescent="0.55000000000000004">
      <c r="E220" s="2"/>
      <c r="F220" s="4"/>
    </row>
    <row r="221" spans="5:6" s="1" customFormat="1" x14ac:dyDescent="0.55000000000000004">
      <c r="E221" s="2"/>
      <c r="F221" s="4"/>
    </row>
    <row r="222" spans="5:6" s="1" customFormat="1" x14ac:dyDescent="0.55000000000000004">
      <c r="E222" s="2"/>
      <c r="F222" s="4"/>
    </row>
    <row r="223" spans="5:6" s="1" customFormat="1" x14ac:dyDescent="0.55000000000000004">
      <c r="E223" s="2"/>
      <c r="F223" s="4"/>
    </row>
    <row r="224" spans="5:6" s="1" customFormat="1" x14ac:dyDescent="0.55000000000000004">
      <c r="E224" s="2"/>
      <c r="F224" s="4"/>
    </row>
    <row r="225" spans="5:6" s="1" customFormat="1" x14ac:dyDescent="0.55000000000000004">
      <c r="E225" s="2"/>
      <c r="F225" s="4"/>
    </row>
    <row r="226" spans="5:6" s="1" customFormat="1" x14ac:dyDescent="0.55000000000000004">
      <c r="E226" s="2"/>
      <c r="F226" s="4"/>
    </row>
    <row r="227" spans="5:6" s="1" customFormat="1" x14ac:dyDescent="0.55000000000000004">
      <c r="E227" s="2"/>
      <c r="F227" s="4"/>
    </row>
    <row r="228" spans="5:6" s="1" customFormat="1" x14ac:dyDescent="0.55000000000000004">
      <c r="E228" s="2"/>
      <c r="F228" s="4"/>
    </row>
    <row r="229" spans="5:6" s="1" customFormat="1" x14ac:dyDescent="0.55000000000000004">
      <c r="E229" s="2"/>
      <c r="F229" s="4"/>
    </row>
    <row r="230" spans="5:6" s="1" customFormat="1" x14ac:dyDescent="0.55000000000000004">
      <c r="E230" s="2"/>
      <c r="F230" s="4"/>
    </row>
    <row r="231" spans="5:6" s="1" customFormat="1" x14ac:dyDescent="0.55000000000000004">
      <c r="E231" s="2"/>
      <c r="F231" s="4"/>
    </row>
    <row r="232" spans="5:6" s="1" customFormat="1" x14ac:dyDescent="0.55000000000000004">
      <c r="E232" s="2"/>
      <c r="F232" s="4"/>
    </row>
    <row r="233" spans="5:6" s="1" customFormat="1" x14ac:dyDescent="0.55000000000000004">
      <c r="E233" s="2"/>
      <c r="F233" s="4"/>
    </row>
    <row r="234" spans="5:6" s="1" customFormat="1" x14ac:dyDescent="0.55000000000000004">
      <c r="E234" s="2"/>
      <c r="F234" s="4"/>
    </row>
    <row r="235" spans="5:6" s="1" customFormat="1" x14ac:dyDescent="0.55000000000000004">
      <c r="E235" s="2"/>
      <c r="F235" s="4"/>
    </row>
    <row r="236" spans="5:6" s="1" customFormat="1" x14ac:dyDescent="0.55000000000000004">
      <c r="E236" s="2"/>
      <c r="F236" s="4"/>
    </row>
    <row r="237" spans="5:6" s="1" customFormat="1" x14ac:dyDescent="0.55000000000000004">
      <c r="E237" s="2"/>
      <c r="F237" s="4"/>
    </row>
    <row r="238" spans="5:6" s="1" customFormat="1" x14ac:dyDescent="0.55000000000000004">
      <c r="E238" s="2"/>
      <c r="F238" s="4"/>
    </row>
    <row r="239" spans="5:6" s="1" customFormat="1" x14ac:dyDescent="0.55000000000000004">
      <c r="E239" s="2"/>
      <c r="F239" s="4"/>
    </row>
    <row r="240" spans="5:6" s="1" customFormat="1" x14ac:dyDescent="0.55000000000000004">
      <c r="E240" s="2"/>
      <c r="F240" s="4"/>
    </row>
    <row r="241" spans="5:6" s="1" customFormat="1" x14ac:dyDescent="0.55000000000000004">
      <c r="E241" s="2"/>
      <c r="F241" s="4"/>
    </row>
    <row r="242" spans="5:6" s="1" customFormat="1" x14ac:dyDescent="0.55000000000000004">
      <c r="E242" s="2"/>
      <c r="F242" s="4"/>
    </row>
    <row r="243" spans="5:6" s="1" customFormat="1" x14ac:dyDescent="0.55000000000000004">
      <c r="E243" s="2"/>
      <c r="F243" s="4"/>
    </row>
    <row r="244" spans="5:6" s="1" customFormat="1" x14ac:dyDescent="0.55000000000000004">
      <c r="E244" s="2"/>
      <c r="F244" s="4"/>
    </row>
    <row r="245" spans="5:6" s="1" customFormat="1" x14ac:dyDescent="0.55000000000000004">
      <c r="E245" s="2"/>
      <c r="F245" s="4"/>
    </row>
    <row r="246" spans="5:6" s="1" customFormat="1" x14ac:dyDescent="0.55000000000000004">
      <c r="E246" s="2"/>
      <c r="F246" s="4"/>
    </row>
    <row r="247" spans="5:6" s="1" customFormat="1" x14ac:dyDescent="0.55000000000000004">
      <c r="E247" s="2"/>
      <c r="F247" s="4"/>
    </row>
    <row r="248" spans="5:6" s="1" customFormat="1" x14ac:dyDescent="0.55000000000000004">
      <c r="E248" s="2"/>
      <c r="F248" s="4"/>
    </row>
    <row r="249" spans="5:6" s="1" customFormat="1" x14ac:dyDescent="0.55000000000000004">
      <c r="E249" s="2"/>
      <c r="F249" s="4"/>
    </row>
    <row r="250" spans="5:6" s="1" customFormat="1" x14ac:dyDescent="0.55000000000000004">
      <c r="E250" s="2"/>
      <c r="F250" s="4"/>
    </row>
    <row r="251" spans="5:6" s="1" customFormat="1" x14ac:dyDescent="0.55000000000000004">
      <c r="E251" s="2"/>
      <c r="F251" s="4"/>
    </row>
    <row r="252" spans="5:6" s="1" customFormat="1" x14ac:dyDescent="0.55000000000000004">
      <c r="E252" s="2"/>
      <c r="F252" s="4"/>
    </row>
    <row r="253" spans="5:6" s="1" customFormat="1" x14ac:dyDescent="0.55000000000000004">
      <c r="E253" s="2"/>
      <c r="F253" s="4"/>
    </row>
    <row r="254" spans="5:6" s="1" customFormat="1" x14ac:dyDescent="0.55000000000000004">
      <c r="E254" s="2"/>
      <c r="F254" s="4"/>
    </row>
    <row r="255" spans="5:6" s="1" customFormat="1" x14ac:dyDescent="0.55000000000000004">
      <c r="E255" s="2"/>
      <c r="F255" s="4"/>
    </row>
    <row r="256" spans="5:6" s="1" customFormat="1" x14ac:dyDescent="0.55000000000000004">
      <c r="E256" s="2"/>
      <c r="F256" s="4"/>
    </row>
    <row r="257" spans="5:6" s="1" customFormat="1" x14ac:dyDescent="0.55000000000000004">
      <c r="E257" s="2"/>
      <c r="F257" s="4"/>
    </row>
    <row r="258" spans="5:6" s="1" customFormat="1" x14ac:dyDescent="0.55000000000000004">
      <c r="E258" s="2"/>
      <c r="F258" s="4"/>
    </row>
    <row r="259" spans="5:6" s="1" customFormat="1" x14ac:dyDescent="0.55000000000000004">
      <c r="E259" s="2"/>
      <c r="F259" s="4"/>
    </row>
    <row r="260" spans="5:6" s="1" customFormat="1" x14ac:dyDescent="0.55000000000000004">
      <c r="E260" s="2"/>
      <c r="F260" s="4"/>
    </row>
    <row r="261" spans="5:6" s="1" customFormat="1" x14ac:dyDescent="0.55000000000000004">
      <c r="E261" s="2"/>
      <c r="F261" s="4"/>
    </row>
    <row r="262" spans="5:6" s="1" customFormat="1" x14ac:dyDescent="0.55000000000000004">
      <c r="E262" s="2"/>
      <c r="F262" s="4"/>
    </row>
    <row r="263" spans="5:6" s="1" customFormat="1" x14ac:dyDescent="0.55000000000000004">
      <c r="E263" s="2"/>
      <c r="F263" s="4"/>
    </row>
    <row r="264" spans="5:6" s="1" customFormat="1" x14ac:dyDescent="0.55000000000000004">
      <c r="E264" s="2"/>
      <c r="F264" s="4"/>
    </row>
    <row r="265" spans="5:6" s="1" customFormat="1" x14ac:dyDescent="0.55000000000000004">
      <c r="E265" s="2"/>
      <c r="F265" s="4"/>
    </row>
    <row r="266" spans="5:6" s="1" customFormat="1" x14ac:dyDescent="0.55000000000000004">
      <c r="E266" s="2"/>
      <c r="F266" s="4"/>
    </row>
    <row r="267" spans="5:6" s="1" customFormat="1" x14ac:dyDescent="0.55000000000000004">
      <c r="E267" s="2"/>
      <c r="F267" s="4"/>
    </row>
    <row r="268" spans="5:6" s="1" customFormat="1" x14ac:dyDescent="0.55000000000000004">
      <c r="E268" s="2"/>
      <c r="F268" s="4"/>
    </row>
    <row r="269" spans="5:6" s="1" customFormat="1" x14ac:dyDescent="0.55000000000000004">
      <c r="E269" s="2"/>
      <c r="F269" s="4"/>
    </row>
    <row r="270" spans="5:6" s="1" customFormat="1" x14ac:dyDescent="0.55000000000000004">
      <c r="E270" s="2"/>
      <c r="F270" s="4"/>
    </row>
    <row r="271" spans="5:6" s="1" customFormat="1" x14ac:dyDescent="0.55000000000000004">
      <c r="E271" s="2"/>
      <c r="F271" s="4"/>
    </row>
    <row r="272" spans="5:6" s="1" customFormat="1" x14ac:dyDescent="0.55000000000000004">
      <c r="E272" s="2"/>
      <c r="F272" s="4"/>
    </row>
    <row r="273" spans="5:6" s="1" customFormat="1" x14ac:dyDescent="0.55000000000000004">
      <c r="E273" s="2"/>
      <c r="F273" s="4"/>
    </row>
    <row r="274" spans="5:6" s="1" customFormat="1" x14ac:dyDescent="0.55000000000000004">
      <c r="E274" s="2"/>
      <c r="F274" s="4"/>
    </row>
    <row r="275" spans="5:6" s="1" customFormat="1" x14ac:dyDescent="0.55000000000000004">
      <c r="E275" s="2"/>
      <c r="F275" s="4"/>
    </row>
    <row r="276" spans="5:6" s="1" customFormat="1" x14ac:dyDescent="0.55000000000000004">
      <c r="E276" s="2"/>
      <c r="F276" s="4"/>
    </row>
    <row r="277" spans="5:6" s="1" customFormat="1" x14ac:dyDescent="0.55000000000000004">
      <c r="E277" s="2"/>
      <c r="F277" s="4"/>
    </row>
    <row r="278" spans="5:6" s="1" customFormat="1" x14ac:dyDescent="0.55000000000000004">
      <c r="E278" s="2"/>
      <c r="F278" s="4"/>
    </row>
    <row r="279" spans="5:6" s="1" customFormat="1" x14ac:dyDescent="0.55000000000000004">
      <c r="E279" s="2"/>
      <c r="F279" s="4"/>
    </row>
    <row r="280" spans="5:6" s="1" customFormat="1" x14ac:dyDescent="0.55000000000000004">
      <c r="E280" s="2"/>
      <c r="F280" s="4"/>
    </row>
    <row r="281" spans="5:6" s="1" customFormat="1" x14ac:dyDescent="0.55000000000000004">
      <c r="E281" s="2"/>
      <c r="F281" s="4"/>
    </row>
    <row r="282" spans="5:6" s="1" customFormat="1" x14ac:dyDescent="0.55000000000000004">
      <c r="E282" s="2"/>
      <c r="F282" s="4"/>
    </row>
    <row r="283" spans="5:6" s="1" customFormat="1" x14ac:dyDescent="0.55000000000000004">
      <c r="E283" s="2"/>
      <c r="F283" s="4"/>
    </row>
    <row r="284" spans="5:6" s="1" customFormat="1" x14ac:dyDescent="0.55000000000000004">
      <c r="E284" s="2"/>
      <c r="F284" s="4"/>
    </row>
    <row r="285" spans="5:6" s="1" customFormat="1" x14ac:dyDescent="0.55000000000000004">
      <c r="E285" s="2"/>
      <c r="F285" s="4"/>
    </row>
    <row r="286" spans="5:6" s="1" customFormat="1" x14ac:dyDescent="0.55000000000000004">
      <c r="E286" s="2"/>
      <c r="F286" s="4"/>
    </row>
    <row r="287" spans="5:6" s="1" customFormat="1" x14ac:dyDescent="0.55000000000000004">
      <c r="E287" s="2"/>
      <c r="F287" s="4"/>
    </row>
    <row r="288" spans="5:6" s="1" customFormat="1" x14ac:dyDescent="0.55000000000000004">
      <c r="E288" s="2"/>
      <c r="F288" s="4"/>
    </row>
    <row r="289" spans="5:6" s="1" customFormat="1" x14ac:dyDescent="0.55000000000000004">
      <c r="E289" s="2"/>
      <c r="F289" s="4"/>
    </row>
    <row r="290" spans="5:6" s="1" customFormat="1" x14ac:dyDescent="0.55000000000000004">
      <c r="E290" s="2"/>
      <c r="F290" s="4"/>
    </row>
    <row r="291" spans="5:6" s="1" customFormat="1" x14ac:dyDescent="0.55000000000000004">
      <c r="E291" s="2"/>
      <c r="F291" s="4"/>
    </row>
    <row r="292" spans="5:6" s="1" customFormat="1" x14ac:dyDescent="0.55000000000000004">
      <c r="E292" s="2"/>
      <c r="F292" s="4"/>
    </row>
    <row r="293" spans="5:6" s="1" customFormat="1" x14ac:dyDescent="0.55000000000000004">
      <c r="E293" s="2"/>
      <c r="F293" s="4"/>
    </row>
    <row r="294" spans="5:6" s="1" customFormat="1" x14ac:dyDescent="0.55000000000000004">
      <c r="E294" s="2"/>
      <c r="F294" s="4"/>
    </row>
    <row r="295" spans="5:6" s="1" customFormat="1" x14ac:dyDescent="0.55000000000000004">
      <c r="E295" s="2"/>
      <c r="F295" s="4"/>
    </row>
    <row r="296" spans="5:6" s="1" customFormat="1" x14ac:dyDescent="0.55000000000000004">
      <c r="E296" s="2"/>
      <c r="F296" s="4"/>
    </row>
    <row r="297" spans="5:6" s="1" customFormat="1" x14ac:dyDescent="0.55000000000000004">
      <c r="E297" s="2"/>
      <c r="F297" s="4"/>
    </row>
    <row r="298" spans="5:6" s="1" customFormat="1" x14ac:dyDescent="0.55000000000000004">
      <c r="E298" s="2"/>
      <c r="F298" s="4"/>
    </row>
    <row r="299" spans="5:6" s="1" customFormat="1" x14ac:dyDescent="0.55000000000000004">
      <c r="E299" s="2"/>
      <c r="F299" s="4"/>
    </row>
    <row r="300" spans="5:6" s="1" customFormat="1" x14ac:dyDescent="0.55000000000000004">
      <c r="E300" s="2"/>
      <c r="F300" s="4"/>
    </row>
    <row r="301" spans="5:6" s="1" customFormat="1" x14ac:dyDescent="0.55000000000000004">
      <c r="E301" s="2"/>
      <c r="F301" s="4"/>
    </row>
    <row r="302" spans="5:6" s="1" customFormat="1" x14ac:dyDescent="0.55000000000000004">
      <c r="E302" s="2"/>
      <c r="F302" s="4"/>
    </row>
    <row r="303" spans="5:6" s="1" customFormat="1" x14ac:dyDescent="0.55000000000000004">
      <c r="E303" s="2"/>
      <c r="F303" s="4"/>
    </row>
    <row r="304" spans="5:6" s="1" customFormat="1" x14ac:dyDescent="0.55000000000000004">
      <c r="E304" s="2"/>
      <c r="F304" s="4"/>
    </row>
    <row r="305" spans="5:6" s="1" customFormat="1" x14ac:dyDescent="0.55000000000000004">
      <c r="E305" s="2"/>
      <c r="F305" s="4"/>
    </row>
    <row r="306" spans="5:6" s="1" customFormat="1" x14ac:dyDescent="0.55000000000000004">
      <c r="E306" s="2"/>
      <c r="F306" s="4"/>
    </row>
    <row r="307" spans="5:6" s="1" customFormat="1" x14ac:dyDescent="0.55000000000000004">
      <c r="E307" s="2"/>
      <c r="F307" s="4"/>
    </row>
    <row r="308" spans="5:6" s="1" customFormat="1" x14ac:dyDescent="0.55000000000000004">
      <c r="E308" s="2"/>
      <c r="F308" s="4"/>
    </row>
    <row r="309" spans="5:6" s="1" customFormat="1" x14ac:dyDescent="0.55000000000000004">
      <c r="E309" s="2"/>
      <c r="F309" s="4"/>
    </row>
    <row r="310" spans="5:6" s="1" customFormat="1" x14ac:dyDescent="0.55000000000000004">
      <c r="E310" s="2"/>
      <c r="F310" s="4"/>
    </row>
    <row r="311" spans="5:6" s="1" customFormat="1" x14ac:dyDescent="0.55000000000000004">
      <c r="E311" s="2"/>
      <c r="F311" s="4"/>
    </row>
    <row r="312" spans="5:6" s="1" customFormat="1" x14ac:dyDescent="0.55000000000000004">
      <c r="E312" s="2"/>
      <c r="F312" s="4"/>
    </row>
    <row r="313" spans="5:6" s="1" customFormat="1" x14ac:dyDescent="0.55000000000000004">
      <c r="E313" s="2"/>
      <c r="F313" s="4"/>
    </row>
    <row r="314" spans="5:6" s="1" customFormat="1" x14ac:dyDescent="0.55000000000000004">
      <c r="E314" s="2"/>
      <c r="F314" s="4"/>
    </row>
    <row r="315" spans="5:6" s="1" customFormat="1" x14ac:dyDescent="0.55000000000000004">
      <c r="E315" s="2"/>
      <c r="F315" s="4"/>
    </row>
    <row r="316" spans="5:6" s="1" customFormat="1" x14ac:dyDescent="0.55000000000000004">
      <c r="E316" s="2"/>
      <c r="F316" s="4"/>
    </row>
    <row r="317" spans="5:6" s="1" customFormat="1" x14ac:dyDescent="0.55000000000000004">
      <c r="E317" s="2"/>
      <c r="F317" s="4"/>
    </row>
    <row r="318" spans="5:6" s="1" customFormat="1" x14ac:dyDescent="0.55000000000000004">
      <c r="E318" s="2"/>
      <c r="F318" s="4"/>
    </row>
    <row r="319" spans="5:6" s="1" customFormat="1" x14ac:dyDescent="0.55000000000000004">
      <c r="E319" s="2"/>
      <c r="F319" s="4"/>
    </row>
    <row r="320" spans="5:6" s="1" customFormat="1" x14ac:dyDescent="0.55000000000000004">
      <c r="E320" s="2"/>
      <c r="F320" s="4"/>
    </row>
    <row r="321" spans="5:6" s="1" customFormat="1" x14ac:dyDescent="0.55000000000000004">
      <c r="E321" s="2"/>
      <c r="F321" s="4"/>
    </row>
    <row r="322" spans="5:6" s="1" customFormat="1" x14ac:dyDescent="0.55000000000000004">
      <c r="E322" s="2"/>
      <c r="F322" s="4"/>
    </row>
    <row r="323" spans="5:6" s="1" customFormat="1" x14ac:dyDescent="0.55000000000000004">
      <c r="E323" s="2"/>
      <c r="F323" s="4"/>
    </row>
    <row r="324" spans="5:6" s="1" customFormat="1" x14ac:dyDescent="0.55000000000000004">
      <c r="E324" s="2"/>
      <c r="F324" s="4"/>
    </row>
    <row r="325" spans="5:6" s="1" customFormat="1" x14ac:dyDescent="0.55000000000000004">
      <c r="E325" s="2"/>
      <c r="F325" s="4"/>
    </row>
    <row r="326" spans="5:6" s="1" customFormat="1" x14ac:dyDescent="0.55000000000000004">
      <c r="E326" s="2"/>
      <c r="F326" s="4"/>
    </row>
    <row r="327" spans="5:6" s="1" customFormat="1" x14ac:dyDescent="0.55000000000000004">
      <c r="E327" s="2"/>
      <c r="F327" s="4"/>
    </row>
    <row r="328" spans="5:6" s="1" customFormat="1" x14ac:dyDescent="0.55000000000000004">
      <c r="E328" s="2"/>
      <c r="F328" s="4"/>
    </row>
    <row r="329" spans="5:6" s="1" customFormat="1" x14ac:dyDescent="0.55000000000000004">
      <c r="E329" s="2"/>
      <c r="F329" s="4"/>
    </row>
    <row r="330" spans="5:6" s="1" customFormat="1" x14ac:dyDescent="0.55000000000000004">
      <c r="E330" s="2"/>
      <c r="F330" s="4"/>
    </row>
    <row r="331" spans="5:6" s="1" customFormat="1" x14ac:dyDescent="0.55000000000000004">
      <c r="E331" s="2"/>
      <c r="F331" s="4"/>
    </row>
    <row r="332" spans="5:6" s="1" customFormat="1" x14ac:dyDescent="0.55000000000000004">
      <c r="E332" s="2"/>
      <c r="F332" s="4"/>
    </row>
    <row r="333" spans="5:6" s="1" customFormat="1" x14ac:dyDescent="0.55000000000000004">
      <c r="E333" s="2"/>
      <c r="F333" s="4"/>
    </row>
    <row r="334" spans="5:6" s="1" customFormat="1" x14ac:dyDescent="0.55000000000000004">
      <c r="E334" s="2"/>
      <c r="F334" s="4"/>
    </row>
    <row r="335" spans="5:6" s="1" customFormat="1" x14ac:dyDescent="0.55000000000000004">
      <c r="E335" s="2"/>
      <c r="F335" s="4"/>
    </row>
    <row r="336" spans="5:6" s="1" customFormat="1" x14ac:dyDescent="0.55000000000000004">
      <c r="E336" s="2"/>
      <c r="F336" s="4"/>
    </row>
    <row r="337" spans="5:6" s="1" customFormat="1" x14ac:dyDescent="0.55000000000000004">
      <c r="E337" s="2"/>
      <c r="F337" s="4"/>
    </row>
    <row r="338" spans="5:6" s="1" customFormat="1" x14ac:dyDescent="0.55000000000000004">
      <c r="E338" s="2"/>
      <c r="F338" s="4"/>
    </row>
    <row r="339" spans="5:6" s="1" customFormat="1" x14ac:dyDescent="0.55000000000000004">
      <c r="E339" s="2"/>
      <c r="F339" s="4"/>
    </row>
    <row r="340" spans="5:6" s="1" customFormat="1" x14ac:dyDescent="0.55000000000000004">
      <c r="E340" s="2"/>
      <c r="F340" s="4"/>
    </row>
    <row r="341" spans="5:6" s="1" customFormat="1" x14ac:dyDescent="0.55000000000000004">
      <c r="E341" s="2"/>
      <c r="F341" s="4"/>
    </row>
    <row r="342" spans="5:6" s="1" customFormat="1" x14ac:dyDescent="0.55000000000000004">
      <c r="E342" s="2"/>
      <c r="F342" s="4"/>
    </row>
    <row r="343" spans="5:6" s="1" customFormat="1" x14ac:dyDescent="0.55000000000000004">
      <c r="E343" s="2"/>
      <c r="F343" s="4"/>
    </row>
    <row r="344" spans="5:6" s="1" customFormat="1" x14ac:dyDescent="0.55000000000000004">
      <c r="E344" s="2"/>
      <c r="F344" s="4"/>
    </row>
    <row r="345" spans="5:6" s="1" customFormat="1" x14ac:dyDescent="0.55000000000000004">
      <c r="E345" s="2"/>
      <c r="F345" s="4"/>
    </row>
    <row r="346" spans="5:6" s="1" customFormat="1" x14ac:dyDescent="0.55000000000000004">
      <c r="E346" s="2"/>
      <c r="F346" s="4"/>
    </row>
    <row r="347" spans="5:6" s="1" customFormat="1" x14ac:dyDescent="0.55000000000000004">
      <c r="E347" s="2"/>
      <c r="F347" s="4"/>
    </row>
    <row r="348" spans="5:6" s="1" customFormat="1" x14ac:dyDescent="0.55000000000000004">
      <c r="E348" s="2"/>
      <c r="F348" s="4"/>
    </row>
    <row r="349" spans="5:6" s="1" customFormat="1" x14ac:dyDescent="0.55000000000000004">
      <c r="E349" s="2"/>
      <c r="F349" s="4"/>
    </row>
    <row r="350" spans="5:6" s="1" customFormat="1" x14ac:dyDescent="0.55000000000000004">
      <c r="E350" s="2"/>
      <c r="F350" s="4"/>
    </row>
    <row r="351" spans="5:6" s="1" customFormat="1" x14ac:dyDescent="0.55000000000000004">
      <c r="E351" s="2"/>
      <c r="F351" s="4"/>
    </row>
    <row r="352" spans="5:6" s="1" customFormat="1" x14ac:dyDescent="0.55000000000000004">
      <c r="E352" s="2"/>
      <c r="F352" s="4"/>
    </row>
    <row r="353" spans="5:6" s="1" customFormat="1" x14ac:dyDescent="0.55000000000000004">
      <c r="E353" s="2"/>
      <c r="F353" s="4"/>
    </row>
    <row r="354" spans="5:6" s="1" customFormat="1" x14ac:dyDescent="0.55000000000000004">
      <c r="E354" s="2"/>
      <c r="F354" s="4"/>
    </row>
    <row r="355" spans="5:6" s="1" customFormat="1" x14ac:dyDescent="0.55000000000000004">
      <c r="E355" s="2"/>
      <c r="F355" s="4"/>
    </row>
    <row r="356" spans="5:6" s="1" customFormat="1" x14ac:dyDescent="0.55000000000000004">
      <c r="E356" s="2"/>
      <c r="F356" s="4"/>
    </row>
    <row r="357" spans="5:6" s="1" customFormat="1" x14ac:dyDescent="0.55000000000000004">
      <c r="E357" s="2"/>
      <c r="F357" s="4"/>
    </row>
    <row r="358" spans="5:6" s="1" customFormat="1" x14ac:dyDescent="0.55000000000000004">
      <c r="E358" s="2"/>
      <c r="F358" s="4"/>
    </row>
    <row r="359" spans="5:6" s="1" customFormat="1" x14ac:dyDescent="0.55000000000000004">
      <c r="E359" s="2"/>
      <c r="F359" s="4"/>
    </row>
    <row r="360" spans="5:6" s="1" customFormat="1" x14ac:dyDescent="0.55000000000000004">
      <c r="E360" s="2"/>
      <c r="F360" s="4"/>
    </row>
    <row r="361" spans="5:6" s="1" customFormat="1" x14ac:dyDescent="0.55000000000000004">
      <c r="E361" s="2"/>
      <c r="F361" s="4"/>
    </row>
    <row r="362" spans="5:6" s="1" customFormat="1" x14ac:dyDescent="0.55000000000000004">
      <c r="E362" s="2"/>
      <c r="F362" s="4"/>
    </row>
    <row r="363" spans="5:6" s="1" customFormat="1" x14ac:dyDescent="0.55000000000000004">
      <c r="E363" s="2"/>
      <c r="F363" s="4"/>
    </row>
    <row r="364" spans="5:6" s="1" customFormat="1" x14ac:dyDescent="0.55000000000000004">
      <c r="E364" s="2"/>
      <c r="F364" s="4"/>
    </row>
    <row r="365" spans="5:6" s="1" customFormat="1" x14ac:dyDescent="0.55000000000000004">
      <c r="E365" s="2"/>
      <c r="F365" s="4"/>
    </row>
    <row r="366" spans="5:6" s="1" customFormat="1" x14ac:dyDescent="0.55000000000000004">
      <c r="E366" s="2"/>
      <c r="F366" s="4"/>
    </row>
    <row r="367" spans="5:6" s="1" customFormat="1" x14ac:dyDescent="0.55000000000000004">
      <c r="E367" s="2"/>
      <c r="F367" s="4"/>
    </row>
    <row r="368" spans="5:6" s="1" customFormat="1" x14ac:dyDescent="0.55000000000000004">
      <c r="E368" s="2"/>
      <c r="F368" s="4"/>
    </row>
    <row r="369" spans="5:6" s="1" customFormat="1" x14ac:dyDescent="0.55000000000000004">
      <c r="E369" s="2"/>
      <c r="F369" s="4"/>
    </row>
    <row r="370" spans="5:6" s="1" customFormat="1" x14ac:dyDescent="0.55000000000000004">
      <c r="E370" s="2"/>
      <c r="F370" s="4"/>
    </row>
    <row r="371" spans="5:6" s="1" customFormat="1" x14ac:dyDescent="0.55000000000000004">
      <c r="E371" s="2"/>
      <c r="F371" s="4"/>
    </row>
    <row r="372" spans="5:6" s="1" customFormat="1" x14ac:dyDescent="0.55000000000000004">
      <c r="E372" s="2"/>
      <c r="F372" s="4"/>
    </row>
    <row r="373" spans="5:6" s="1" customFormat="1" x14ac:dyDescent="0.55000000000000004">
      <c r="E373" s="2"/>
      <c r="F373" s="4"/>
    </row>
    <row r="374" spans="5:6" s="1" customFormat="1" x14ac:dyDescent="0.55000000000000004">
      <c r="E374" s="2"/>
      <c r="F374" s="4"/>
    </row>
    <row r="375" spans="5:6" s="1" customFormat="1" x14ac:dyDescent="0.55000000000000004">
      <c r="E375" s="2"/>
      <c r="F375" s="4"/>
    </row>
    <row r="376" spans="5:6" s="1" customFormat="1" x14ac:dyDescent="0.55000000000000004">
      <c r="E376" s="2"/>
      <c r="F376" s="4"/>
    </row>
    <row r="377" spans="5:6" s="1" customFormat="1" x14ac:dyDescent="0.55000000000000004">
      <c r="E377" s="2"/>
      <c r="F377" s="4"/>
    </row>
    <row r="378" spans="5:6" s="1" customFormat="1" x14ac:dyDescent="0.55000000000000004">
      <c r="E378" s="2"/>
      <c r="F378" s="4"/>
    </row>
    <row r="379" spans="5:6" s="1" customFormat="1" x14ac:dyDescent="0.55000000000000004">
      <c r="E379" s="2"/>
      <c r="F379" s="4"/>
    </row>
    <row r="380" spans="5:6" s="1" customFormat="1" x14ac:dyDescent="0.55000000000000004">
      <c r="E380" s="2"/>
      <c r="F380" s="4"/>
    </row>
    <row r="381" spans="5:6" s="1" customFormat="1" x14ac:dyDescent="0.55000000000000004">
      <c r="E381" s="2"/>
      <c r="F381" s="4"/>
    </row>
    <row r="382" spans="5:6" s="1" customFormat="1" x14ac:dyDescent="0.55000000000000004">
      <c r="E382" s="2"/>
      <c r="F382" s="4"/>
    </row>
    <row r="383" spans="5:6" s="1" customFormat="1" x14ac:dyDescent="0.55000000000000004">
      <c r="E383" s="2"/>
      <c r="F383" s="4"/>
    </row>
    <row r="384" spans="5:6" s="1" customFormat="1" x14ac:dyDescent="0.55000000000000004">
      <c r="E384" s="2"/>
      <c r="F384" s="4"/>
    </row>
    <row r="385" spans="5:6" s="1" customFormat="1" x14ac:dyDescent="0.55000000000000004">
      <c r="E385" s="2"/>
      <c r="F385" s="4"/>
    </row>
    <row r="386" spans="5:6" s="1" customFormat="1" x14ac:dyDescent="0.55000000000000004">
      <c r="E386" s="2"/>
      <c r="F386" s="4"/>
    </row>
    <row r="387" spans="5:6" s="1" customFormat="1" x14ac:dyDescent="0.55000000000000004">
      <c r="E387" s="2"/>
      <c r="F387" s="4"/>
    </row>
    <row r="388" spans="5:6" s="1" customFormat="1" x14ac:dyDescent="0.55000000000000004">
      <c r="E388" s="2"/>
      <c r="F388" s="4"/>
    </row>
    <row r="389" spans="5:6" s="1" customFormat="1" x14ac:dyDescent="0.55000000000000004">
      <c r="E389" s="2"/>
      <c r="F389" s="4"/>
    </row>
    <row r="390" spans="5:6" s="1" customFormat="1" x14ac:dyDescent="0.55000000000000004">
      <c r="E390" s="2"/>
      <c r="F390" s="4"/>
    </row>
    <row r="391" spans="5:6" s="1" customFormat="1" x14ac:dyDescent="0.55000000000000004">
      <c r="E391" s="2"/>
      <c r="F391" s="4"/>
    </row>
    <row r="392" spans="5:6" s="1" customFormat="1" x14ac:dyDescent="0.55000000000000004">
      <c r="E392" s="2"/>
      <c r="F392" s="4"/>
    </row>
    <row r="393" spans="5:6" s="1" customFormat="1" x14ac:dyDescent="0.55000000000000004">
      <c r="E393" s="2"/>
      <c r="F393" s="4"/>
    </row>
    <row r="394" spans="5:6" s="1" customFormat="1" x14ac:dyDescent="0.55000000000000004">
      <c r="E394" s="2"/>
      <c r="F394" s="4"/>
    </row>
    <row r="395" spans="5:6" s="1" customFormat="1" x14ac:dyDescent="0.55000000000000004">
      <c r="E395" s="2"/>
      <c r="F395" s="4"/>
    </row>
    <row r="396" spans="5:6" s="1" customFormat="1" x14ac:dyDescent="0.55000000000000004">
      <c r="E396" s="2"/>
      <c r="F396" s="4"/>
    </row>
    <row r="397" spans="5:6" s="1" customFormat="1" x14ac:dyDescent="0.55000000000000004">
      <c r="E397" s="2"/>
      <c r="F397" s="4"/>
    </row>
    <row r="398" spans="5:6" s="1" customFormat="1" x14ac:dyDescent="0.55000000000000004">
      <c r="E398" s="2"/>
      <c r="F398" s="4"/>
    </row>
    <row r="399" spans="5:6" s="1" customFormat="1" x14ac:dyDescent="0.55000000000000004">
      <c r="E399" s="2"/>
      <c r="F399" s="4"/>
    </row>
    <row r="400" spans="5:6" s="1" customFormat="1" x14ac:dyDescent="0.55000000000000004">
      <c r="E400" s="2"/>
      <c r="F400" s="4"/>
    </row>
    <row r="401" spans="5:6" s="1" customFormat="1" x14ac:dyDescent="0.55000000000000004">
      <c r="E401" s="2"/>
      <c r="F401" s="4"/>
    </row>
    <row r="402" spans="5:6" s="1" customFormat="1" x14ac:dyDescent="0.55000000000000004">
      <c r="E402" s="2"/>
      <c r="F402" s="4"/>
    </row>
    <row r="403" spans="5:6" s="1" customFormat="1" x14ac:dyDescent="0.55000000000000004">
      <c r="E403" s="2"/>
      <c r="F403" s="4"/>
    </row>
    <row r="404" spans="5:6" s="1" customFormat="1" x14ac:dyDescent="0.55000000000000004">
      <c r="E404" s="2"/>
      <c r="F404" s="4"/>
    </row>
    <row r="405" spans="5:6" s="1" customFormat="1" x14ac:dyDescent="0.55000000000000004">
      <c r="E405" s="2"/>
      <c r="F405" s="4"/>
    </row>
    <row r="406" spans="5:6" s="1" customFormat="1" x14ac:dyDescent="0.55000000000000004">
      <c r="E406" s="2"/>
      <c r="F406" s="4"/>
    </row>
    <row r="407" spans="5:6" s="1" customFormat="1" x14ac:dyDescent="0.55000000000000004">
      <c r="E407" s="2"/>
      <c r="F407" s="4"/>
    </row>
    <row r="408" spans="5:6" s="1" customFormat="1" x14ac:dyDescent="0.55000000000000004">
      <c r="E408" s="2"/>
      <c r="F408" s="4"/>
    </row>
    <row r="409" spans="5:6" s="1" customFormat="1" x14ac:dyDescent="0.55000000000000004">
      <c r="E409" s="2"/>
      <c r="F409" s="4"/>
    </row>
    <row r="410" spans="5:6" s="1" customFormat="1" x14ac:dyDescent="0.55000000000000004">
      <c r="E410" s="2"/>
      <c r="F410" s="4"/>
    </row>
    <row r="411" spans="5:6" s="1" customFormat="1" x14ac:dyDescent="0.55000000000000004">
      <c r="E411" s="2"/>
      <c r="F411" s="4"/>
    </row>
    <row r="412" spans="5:6" s="1" customFormat="1" x14ac:dyDescent="0.55000000000000004">
      <c r="E412" s="2"/>
      <c r="F412" s="4"/>
    </row>
    <row r="413" spans="5:6" s="1" customFormat="1" x14ac:dyDescent="0.55000000000000004">
      <c r="E413" s="2"/>
      <c r="F413" s="4"/>
    </row>
    <row r="414" spans="5:6" s="1" customFormat="1" x14ac:dyDescent="0.55000000000000004">
      <c r="E414" s="2"/>
      <c r="F414" s="4"/>
    </row>
    <row r="415" spans="5:6" s="1" customFormat="1" x14ac:dyDescent="0.55000000000000004">
      <c r="E415" s="2"/>
      <c r="F415" s="4"/>
    </row>
    <row r="416" spans="5:6" s="1" customFormat="1" x14ac:dyDescent="0.55000000000000004">
      <c r="E416" s="2"/>
      <c r="F416" s="4"/>
    </row>
    <row r="417" spans="5:6" s="1" customFormat="1" x14ac:dyDescent="0.55000000000000004">
      <c r="E417" s="2"/>
      <c r="F417" s="4"/>
    </row>
    <row r="418" spans="5:6" s="1" customFormat="1" x14ac:dyDescent="0.55000000000000004">
      <c r="E418" s="2"/>
      <c r="F418" s="4"/>
    </row>
    <row r="419" spans="5:6" s="1" customFormat="1" x14ac:dyDescent="0.55000000000000004">
      <c r="E419" s="2"/>
      <c r="F419" s="4"/>
    </row>
    <row r="420" spans="5:6" s="1" customFormat="1" x14ac:dyDescent="0.55000000000000004">
      <c r="E420" s="2"/>
      <c r="F420" s="4"/>
    </row>
    <row r="421" spans="5:6" s="1" customFormat="1" x14ac:dyDescent="0.55000000000000004">
      <c r="E421" s="2"/>
      <c r="F421" s="4"/>
    </row>
    <row r="422" spans="5:6" s="1" customFormat="1" x14ac:dyDescent="0.55000000000000004">
      <c r="E422" s="2"/>
      <c r="F422" s="4"/>
    </row>
    <row r="423" spans="5:6" s="1" customFormat="1" x14ac:dyDescent="0.55000000000000004">
      <c r="E423" s="2"/>
      <c r="F423" s="4"/>
    </row>
    <row r="424" spans="5:6" s="1" customFormat="1" x14ac:dyDescent="0.55000000000000004">
      <c r="E424" s="2"/>
      <c r="F424" s="4"/>
    </row>
    <row r="425" spans="5:6" s="1" customFormat="1" x14ac:dyDescent="0.55000000000000004">
      <c r="E425" s="2"/>
      <c r="F425" s="4"/>
    </row>
    <row r="426" spans="5:6" s="1" customFormat="1" x14ac:dyDescent="0.55000000000000004">
      <c r="E426" s="2"/>
      <c r="F426" s="4"/>
    </row>
    <row r="427" spans="5:6" s="1" customFormat="1" x14ac:dyDescent="0.55000000000000004">
      <c r="E427" s="2"/>
      <c r="F427" s="4"/>
    </row>
    <row r="428" spans="5:6" s="1" customFormat="1" x14ac:dyDescent="0.55000000000000004">
      <c r="E428" s="2"/>
      <c r="F428" s="4"/>
    </row>
    <row r="429" spans="5:6" s="1" customFormat="1" x14ac:dyDescent="0.55000000000000004">
      <c r="E429" s="2"/>
      <c r="F429" s="4"/>
    </row>
    <row r="430" spans="5:6" s="1" customFormat="1" x14ac:dyDescent="0.55000000000000004">
      <c r="E430" s="2"/>
      <c r="F430" s="4"/>
    </row>
    <row r="431" spans="5:6" s="1" customFormat="1" x14ac:dyDescent="0.55000000000000004">
      <c r="E431" s="2"/>
      <c r="F431" s="4"/>
    </row>
    <row r="432" spans="5:6" s="1" customFormat="1" x14ac:dyDescent="0.55000000000000004">
      <c r="E432" s="2"/>
      <c r="F432" s="4"/>
    </row>
    <row r="433" spans="5:6" s="1" customFormat="1" x14ac:dyDescent="0.55000000000000004">
      <c r="E433" s="2"/>
      <c r="F433" s="4"/>
    </row>
    <row r="434" spans="5:6" s="1" customFormat="1" x14ac:dyDescent="0.55000000000000004">
      <c r="E434" s="2"/>
      <c r="F434" s="4"/>
    </row>
    <row r="435" spans="5:6" s="1" customFormat="1" x14ac:dyDescent="0.55000000000000004">
      <c r="E435" s="2"/>
      <c r="F435" s="4"/>
    </row>
    <row r="436" spans="5:6" s="1" customFormat="1" x14ac:dyDescent="0.55000000000000004">
      <c r="E436" s="2"/>
      <c r="F436" s="4"/>
    </row>
    <row r="437" spans="5:6" s="1" customFormat="1" x14ac:dyDescent="0.55000000000000004">
      <c r="E437" s="2"/>
      <c r="F437" s="4"/>
    </row>
    <row r="438" spans="5:6" s="1" customFormat="1" x14ac:dyDescent="0.55000000000000004">
      <c r="E438" s="2"/>
      <c r="F438" s="4"/>
    </row>
    <row r="439" spans="5:6" s="1" customFormat="1" x14ac:dyDescent="0.55000000000000004">
      <c r="E439" s="2"/>
      <c r="F439" s="4"/>
    </row>
    <row r="440" spans="5:6" s="1" customFormat="1" x14ac:dyDescent="0.55000000000000004">
      <c r="E440" s="2"/>
      <c r="F440" s="4"/>
    </row>
    <row r="441" spans="5:6" s="1" customFormat="1" x14ac:dyDescent="0.55000000000000004">
      <c r="E441" s="2"/>
      <c r="F441" s="4"/>
    </row>
    <row r="442" spans="5:6" s="1" customFormat="1" x14ac:dyDescent="0.55000000000000004">
      <c r="E442" s="2"/>
      <c r="F442" s="4"/>
    </row>
    <row r="443" spans="5:6" s="1" customFormat="1" x14ac:dyDescent="0.55000000000000004">
      <c r="E443" s="2"/>
      <c r="F443" s="4"/>
    </row>
    <row r="444" spans="5:6" s="1" customFormat="1" x14ac:dyDescent="0.55000000000000004">
      <c r="E444" s="2"/>
      <c r="F444" s="4"/>
    </row>
    <row r="445" spans="5:6" s="1" customFormat="1" x14ac:dyDescent="0.55000000000000004">
      <c r="E445" s="2"/>
      <c r="F445" s="4"/>
    </row>
    <row r="446" spans="5:6" s="1" customFormat="1" x14ac:dyDescent="0.55000000000000004">
      <c r="E446" s="2"/>
      <c r="F446" s="4"/>
    </row>
    <row r="447" spans="5:6" s="1" customFormat="1" x14ac:dyDescent="0.55000000000000004">
      <c r="E447" s="2"/>
      <c r="F447" s="4"/>
    </row>
    <row r="448" spans="5:6" s="1" customFormat="1" x14ac:dyDescent="0.55000000000000004">
      <c r="E448" s="2"/>
      <c r="F448" s="4"/>
    </row>
    <row r="449" spans="5:6" s="1" customFormat="1" x14ac:dyDescent="0.55000000000000004">
      <c r="E449" s="2"/>
      <c r="F449" s="4"/>
    </row>
    <row r="450" spans="5:6" s="1" customFormat="1" x14ac:dyDescent="0.55000000000000004">
      <c r="E450" s="2"/>
      <c r="F450" s="4"/>
    </row>
    <row r="451" spans="5:6" s="1" customFormat="1" x14ac:dyDescent="0.55000000000000004">
      <c r="E451" s="2"/>
      <c r="F451" s="4"/>
    </row>
    <row r="452" spans="5:6" s="1" customFormat="1" x14ac:dyDescent="0.55000000000000004">
      <c r="E452" s="2"/>
      <c r="F452" s="4"/>
    </row>
    <row r="453" spans="5:6" s="1" customFormat="1" x14ac:dyDescent="0.55000000000000004">
      <c r="E453" s="2"/>
      <c r="F453" s="4"/>
    </row>
    <row r="454" spans="5:6" s="1" customFormat="1" x14ac:dyDescent="0.55000000000000004">
      <c r="E454" s="2"/>
      <c r="F454" s="4"/>
    </row>
    <row r="455" spans="5:6" s="1" customFormat="1" x14ac:dyDescent="0.55000000000000004">
      <c r="E455" s="2"/>
      <c r="F455" s="4"/>
    </row>
    <row r="456" spans="5:6" s="1" customFormat="1" x14ac:dyDescent="0.55000000000000004">
      <c r="E456" s="2"/>
      <c r="F456" s="4"/>
    </row>
    <row r="457" spans="5:6" s="1" customFormat="1" x14ac:dyDescent="0.55000000000000004">
      <c r="E457" s="2"/>
      <c r="F457" s="4"/>
    </row>
    <row r="458" spans="5:6" s="1" customFormat="1" x14ac:dyDescent="0.55000000000000004">
      <c r="E458" s="2"/>
      <c r="F458" s="4"/>
    </row>
    <row r="459" spans="5:6" s="1" customFormat="1" x14ac:dyDescent="0.55000000000000004">
      <c r="E459" s="2"/>
      <c r="F459" s="4"/>
    </row>
    <row r="460" spans="5:6" s="1" customFormat="1" x14ac:dyDescent="0.55000000000000004">
      <c r="E460" s="2"/>
      <c r="F460" s="4"/>
    </row>
    <row r="461" spans="5:6" s="1" customFormat="1" x14ac:dyDescent="0.55000000000000004">
      <c r="E461" s="2"/>
      <c r="F461" s="4"/>
    </row>
    <row r="462" spans="5:6" s="1" customFormat="1" x14ac:dyDescent="0.55000000000000004">
      <c r="E462" s="2"/>
      <c r="F462" s="4"/>
    </row>
    <row r="463" spans="5:6" s="1" customFormat="1" x14ac:dyDescent="0.55000000000000004">
      <c r="E463" s="2"/>
      <c r="F463" s="4"/>
    </row>
    <row r="464" spans="5:6" s="1" customFormat="1" x14ac:dyDescent="0.55000000000000004">
      <c r="E464" s="2"/>
      <c r="F464" s="4"/>
    </row>
    <row r="465" spans="5:6" s="1" customFormat="1" x14ac:dyDescent="0.55000000000000004">
      <c r="E465" s="2"/>
      <c r="F465" s="4"/>
    </row>
    <row r="466" spans="5:6" s="1" customFormat="1" x14ac:dyDescent="0.55000000000000004">
      <c r="E466" s="2"/>
      <c r="F466" s="4"/>
    </row>
    <row r="467" spans="5:6" s="1" customFormat="1" x14ac:dyDescent="0.55000000000000004">
      <c r="E467" s="2"/>
      <c r="F467" s="4"/>
    </row>
    <row r="468" spans="5:6" s="1" customFormat="1" x14ac:dyDescent="0.55000000000000004">
      <c r="E468" s="2"/>
      <c r="F468" s="4"/>
    </row>
    <row r="469" spans="5:6" s="1" customFormat="1" x14ac:dyDescent="0.55000000000000004">
      <c r="E469" s="2"/>
      <c r="F469" s="4"/>
    </row>
    <row r="470" spans="5:6" s="1" customFormat="1" x14ac:dyDescent="0.55000000000000004">
      <c r="E470" s="2"/>
      <c r="F470" s="4"/>
    </row>
    <row r="471" spans="5:6" s="1" customFormat="1" x14ac:dyDescent="0.55000000000000004">
      <c r="E471" s="2"/>
      <c r="F471" s="4"/>
    </row>
    <row r="472" spans="5:6" s="1" customFormat="1" x14ac:dyDescent="0.55000000000000004">
      <c r="E472" s="2"/>
      <c r="F472" s="4"/>
    </row>
    <row r="473" spans="5:6" s="1" customFormat="1" x14ac:dyDescent="0.55000000000000004">
      <c r="E473" s="2"/>
      <c r="F473" s="4"/>
    </row>
    <row r="474" spans="5:6" s="1" customFormat="1" x14ac:dyDescent="0.55000000000000004">
      <c r="E474" s="2"/>
      <c r="F474" s="4"/>
    </row>
    <row r="475" spans="5:6" s="1" customFormat="1" x14ac:dyDescent="0.55000000000000004">
      <c r="E475" s="2"/>
      <c r="F475" s="4"/>
    </row>
    <row r="476" spans="5:6" s="1" customFormat="1" x14ac:dyDescent="0.55000000000000004">
      <c r="E476" s="2"/>
      <c r="F476" s="4"/>
    </row>
    <row r="477" spans="5:6" s="1" customFormat="1" x14ac:dyDescent="0.55000000000000004">
      <c r="E477" s="2"/>
      <c r="F477" s="4"/>
    </row>
    <row r="478" spans="5:6" s="1" customFormat="1" x14ac:dyDescent="0.55000000000000004">
      <c r="E478" s="2"/>
      <c r="F478" s="4"/>
    </row>
    <row r="479" spans="5:6" s="1" customFormat="1" x14ac:dyDescent="0.55000000000000004">
      <c r="E479" s="2"/>
      <c r="F479" s="4"/>
    </row>
    <row r="480" spans="5:6" s="1" customFormat="1" x14ac:dyDescent="0.55000000000000004">
      <c r="E480" s="2"/>
      <c r="F480" s="4"/>
    </row>
    <row r="481" spans="5:6" s="1" customFormat="1" x14ac:dyDescent="0.55000000000000004">
      <c r="E481" s="2"/>
      <c r="F481" s="4"/>
    </row>
    <row r="482" spans="5:6" s="1" customFormat="1" x14ac:dyDescent="0.55000000000000004">
      <c r="E482" s="2"/>
      <c r="F482" s="4"/>
    </row>
    <row r="483" spans="5:6" s="1" customFormat="1" x14ac:dyDescent="0.55000000000000004">
      <c r="E483" s="2"/>
      <c r="F483" s="4"/>
    </row>
    <row r="484" spans="5:6" s="1" customFormat="1" x14ac:dyDescent="0.55000000000000004">
      <c r="E484" s="2"/>
      <c r="F484" s="4"/>
    </row>
    <row r="485" spans="5:6" s="1" customFormat="1" x14ac:dyDescent="0.55000000000000004">
      <c r="E485" s="2"/>
      <c r="F485" s="4"/>
    </row>
    <row r="486" spans="5:6" s="1" customFormat="1" x14ac:dyDescent="0.55000000000000004">
      <c r="E486" s="2"/>
      <c r="F486" s="4"/>
    </row>
    <row r="487" spans="5:6" s="1" customFormat="1" x14ac:dyDescent="0.55000000000000004">
      <c r="E487" s="2"/>
      <c r="F487" s="4"/>
    </row>
    <row r="488" spans="5:6" s="1" customFormat="1" x14ac:dyDescent="0.55000000000000004">
      <c r="E488" s="2"/>
      <c r="F488" s="4"/>
    </row>
    <row r="489" spans="5:6" s="1" customFormat="1" x14ac:dyDescent="0.55000000000000004">
      <c r="E489" s="2"/>
      <c r="F489" s="4"/>
    </row>
    <row r="490" spans="5:6" s="1" customFormat="1" x14ac:dyDescent="0.55000000000000004">
      <c r="E490" s="2"/>
      <c r="F490" s="4"/>
    </row>
    <row r="491" spans="5:6" s="1" customFormat="1" x14ac:dyDescent="0.55000000000000004">
      <c r="E491" s="2"/>
      <c r="F491" s="4"/>
    </row>
    <row r="492" spans="5:6" s="1" customFormat="1" x14ac:dyDescent="0.55000000000000004">
      <c r="E492" s="2"/>
      <c r="F492" s="4"/>
    </row>
    <row r="493" spans="5:6" s="1" customFormat="1" x14ac:dyDescent="0.55000000000000004">
      <c r="E493" s="2"/>
      <c r="F493" s="4"/>
    </row>
    <row r="494" spans="5:6" s="1" customFormat="1" x14ac:dyDescent="0.55000000000000004">
      <c r="E494" s="2"/>
      <c r="F494" s="4"/>
    </row>
    <row r="495" spans="5:6" s="1" customFormat="1" x14ac:dyDescent="0.55000000000000004">
      <c r="E495" s="2"/>
      <c r="F495" s="4"/>
    </row>
    <row r="496" spans="5:6" s="1" customFormat="1" x14ac:dyDescent="0.55000000000000004">
      <c r="E496" s="2"/>
      <c r="F496" s="4"/>
    </row>
    <row r="497" spans="5:6" s="1" customFormat="1" x14ac:dyDescent="0.55000000000000004">
      <c r="E497" s="2"/>
      <c r="F497" s="4"/>
    </row>
    <row r="498" spans="5:6" s="1" customFormat="1" x14ac:dyDescent="0.55000000000000004">
      <c r="E498" s="2"/>
      <c r="F498" s="4"/>
    </row>
    <row r="499" spans="5:6" s="1" customFormat="1" x14ac:dyDescent="0.55000000000000004">
      <c r="E499" s="2"/>
      <c r="F499" s="4"/>
    </row>
    <row r="500" spans="5:6" s="1" customFormat="1" x14ac:dyDescent="0.55000000000000004">
      <c r="E500" s="2"/>
      <c r="F500" s="4"/>
    </row>
    <row r="501" spans="5:6" s="1" customFormat="1" x14ac:dyDescent="0.55000000000000004">
      <c r="E501" s="2"/>
      <c r="F501" s="4"/>
    </row>
    <row r="502" spans="5:6" s="1" customFormat="1" x14ac:dyDescent="0.55000000000000004">
      <c r="E502" s="2"/>
      <c r="F502" s="4"/>
    </row>
    <row r="503" spans="5:6" s="1" customFormat="1" x14ac:dyDescent="0.55000000000000004">
      <c r="E503" s="2"/>
      <c r="F503" s="4"/>
    </row>
    <row r="504" spans="5:6" s="1" customFormat="1" x14ac:dyDescent="0.55000000000000004">
      <c r="E504" s="2"/>
      <c r="F504" s="4"/>
    </row>
    <row r="505" spans="5:6" s="1" customFormat="1" x14ac:dyDescent="0.55000000000000004">
      <c r="E505" s="2"/>
      <c r="F505" s="4"/>
    </row>
    <row r="506" spans="5:6" s="1" customFormat="1" x14ac:dyDescent="0.55000000000000004">
      <c r="E506" s="2"/>
      <c r="F506" s="4"/>
    </row>
    <row r="507" spans="5:6" s="1" customFormat="1" x14ac:dyDescent="0.55000000000000004">
      <c r="E507" s="2"/>
      <c r="F507" s="4"/>
    </row>
    <row r="508" spans="5:6" s="1" customFormat="1" x14ac:dyDescent="0.55000000000000004">
      <c r="E508" s="2"/>
      <c r="F508" s="4"/>
    </row>
    <row r="509" spans="5:6" s="1" customFormat="1" x14ac:dyDescent="0.55000000000000004">
      <c r="E509" s="2"/>
      <c r="F509" s="4"/>
    </row>
    <row r="510" spans="5:6" s="1" customFormat="1" x14ac:dyDescent="0.55000000000000004">
      <c r="E510" s="2"/>
      <c r="F510" s="4"/>
    </row>
    <row r="511" spans="5:6" s="1" customFormat="1" x14ac:dyDescent="0.55000000000000004">
      <c r="E511" s="2"/>
      <c r="F511" s="4"/>
    </row>
    <row r="512" spans="5:6" s="1" customFormat="1" x14ac:dyDescent="0.55000000000000004">
      <c r="E512" s="2"/>
      <c r="F512" s="4"/>
    </row>
    <row r="513" spans="5:6" s="1" customFormat="1" x14ac:dyDescent="0.55000000000000004">
      <c r="E513" s="2"/>
      <c r="F513" s="4"/>
    </row>
    <row r="514" spans="5:6" s="1" customFormat="1" x14ac:dyDescent="0.55000000000000004">
      <c r="E514" s="2"/>
      <c r="F514" s="4"/>
    </row>
    <row r="515" spans="5:6" s="1" customFormat="1" x14ac:dyDescent="0.55000000000000004">
      <c r="E515" s="2"/>
      <c r="F515" s="4"/>
    </row>
    <row r="516" spans="5:6" s="1" customFormat="1" x14ac:dyDescent="0.55000000000000004">
      <c r="E516" s="2"/>
      <c r="F516" s="4"/>
    </row>
    <row r="517" spans="5:6" s="1" customFormat="1" x14ac:dyDescent="0.55000000000000004">
      <c r="E517" s="2"/>
      <c r="F517" s="4"/>
    </row>
    <row r="518" spans="5:6" s="1" customFormat="1" x14ac:dyDescent="0.55000000000000004">
      <c r="E518" s="2"/>
      <c r="F518" s="4"/>
    </row>
    <row r="519" spans="5:6" s="1" customFormat="1" x14ac:dyDescent="0.55000000000000004">
      <c r="E519" s="2"/>
      <c r="F519" s="4"/>
    </row>
    <row r="520" spans="5:6" s="1" customFormat="1" x14ac:dyDescent="0.55000000000000004">
      <c r="E520" s="2"/>
      <c r="F520" s="4"/>
    </row>
    <row r="521" spans="5:6" s="1" customFormat="1" x14ac:dyDescent="0.55000000000000004">
      <c r="E521" s="2"/>
      <c r="F521" s="4"/>
    </row>
    <row r="522" spans="5:6" s="1" customFormat="1" x14ac:dyDescent="0.55000000000000004">
      <c r="E522" s="2"/>
      <c r="F522" s="4"/>
    </row>
    <row r="523" spans="5:6" s="1" customFormat="1" x14ac:dyDescent="0.55000000000000004">
      <c r="E523" s="2"/>
      <c r="F523" s="4"/>
    </row>
    <row r="524" spans="5:6" s="1" customFormat="1" x14ac:dyDescent="0.55000000000000004">
      <c r="E524" s="2"/>
      <c r="F524" s="4"/>
    </row>
    <row r="525" spans="5:6" s="1" customFormat="1" x14ac:dyDescent="0.55000000000000004">
      <c r="E525" s="2"/>
      <c r="F525" s="4"/>
    </row>
    <row r="526" spans="5:6" s="1" customFormat="1" x14ac:dyDescent="0.55000000000000004">
      <c r="E526" s="2"/>
      <c r="F526" s="4"/>
    </row>
    <row r="527" spans="5:6" s="1" customFormat="1" x14ac:dyDescent="0.55000000000000004">
      <c r="E527" s="2"/>
      <c r="F527" s="4"/>
    </row>
    <row r="528" spans="5:6" s="1" customFormat="1" x14ac:dyDescent="0.55000000000000004">
      <c r="E528" s="2"/>
      <c r="F528" s="4"/>
    </row>
    <row r="529" spans="5:6" s="1" customFormat="1" x14ac:dyDescent="0.55000000000000004">
      <c r="E529" s="2"/>
      <c r="F529" s="4"/>
    </row>
    <row r="530" spans="5:6" s="1" customFormat="1" x14ac:dyDescent="0.55000000000000004">
      <c r="E530" s="2"/>
      <c r="F530" s="4"/>
    </row>
    <row r="531" spans="5:6" s="1" customFormat="1" x14ac:dyDescent="0.55000000000000004">
      <c r="E531" s="2"/>
      <c r="F531" s="4"/>
    </row>
    <row r="532" spans="5:6" s="1" customFormat="1" x14ac:dyDescent="0.55000000000000004">
      <c r="E532" s="2"/>
      <c r="F532" s="4"/>
    </row>
    <row r="533" spans="5:6" s="1" customFormat="1" x14ac:dyDescent="0.55000000000000004">
      <c r="E533" s="2"/>
      <c r="F533" s="4"/>
    </row>
    <row r="534" spans="5:6" s="1" customFormat="1" x14ac:dyDescent="0.55000000000000004">
      <c r="E534" s="2"/>
      <c r="F534" s="4"/>
    </row>
    <row r="535" spans="5:6" s="1" customFormat="1" x14ac:dyDescent="0.55000000000000004">
      <c r="E535" s="2"/>
      <c r="F535" s="4"/>
    </row>
    <row r="536" spans="5:6" s="1" customFormat="1" x14ac:dyDescent="0.55000000000000004">
      <c r="E536" s="2"/>
      <c r="F536" s="4"/>
    </row>
    <row r="537" spans="5:6" s="1" customFormat="1" x14ac:dyDescent="0.55000000000000004">
      <c r="E537" s="2"/>
      <c r="F537" s="4"/>
    </row>
    <row r="538" spans="5:6" s="1" customFormat="1" x14ac:dyDescent="0.55000000000000004">
      <c r="E538" s="2"/>
      <c r="F538" s="4"/>
    </row>
    <row r="539" spans="5:6" s="1" customFormat="1" x14ac:dyDescent="0.55000000000000004">
      <c r="E539" s="2"/>
      <c r="F539" s="4"/>
    </row>
    <row r="540" spans="5:6" s="1" customFormat="1" x14ac:dyDescent="0.55000000000000004">
      <c r="E540" s="2"/>
      <c r="F540" s="4"/>
    </row>
    <row r="541" spans="5:6" s="1" customFormat="1" x14ac:dyDescent="0.55000000000000004">
      <c r="E541" s="2"/>
      <c r="F541" s="4"/>
    </row>
    <row r="542" spans="5:6" s="1" customFormat="1" x14ac:dyDescent="0.55000000000000004">
      <c r="E542" s="2"/>
      <c r="F542" s="4"/>
    </row>
    <row r="543" spans="5:6" s="1" customFormat="1" x14ac:dyDescent="0.55000000000000004">
      <c r="E543" s="2"/>
      <c r="F543" s="4"/>
    </row>
    <row r="544" spans="5:6" s="1" customFormat="1" x14ac:dyDescent="0.55000000000000004">
      <c r="E544" s="2"/>
      <c r="F544" s="4"/>
    </row>
    <row r="545" spans="5:6" s="1" customFormat="1" x14ac:dyDescent="0.55000000000000004">
      <c r="E545" s="2"/>
      <c r="F545" s="4"/>
    </row>
    <row r="546" spans="5:6" s="1" customFormat="1" x14ac:dyDescent="0.55000000000000004">
      <c r="E546" s="2"/>
      <c r="F546" s="4"/>
    </row>
    <row r="547" spans="5:6" s="1" customFormat="1" x14ac:dyDescent="0.55000000000000004">
      <c r="E547" s="2"/>
      <c r="F547" s="4"/>
    </row>
    <row r="548" spans="5:6" s="1" customFormat="1" x14ac:dyDescent="0.55000000000000004">
      <c r="E548" s="2"/>
      <c r="F548" s="4"/>
    </row>
    <row r="549" spans="5:6" s="1" customFormat="1" x14ac:dyDescent="0.55000000000000004">
      <c r="E549" s="2"/>
      <c r="F549" s="4"/>
    </row>
    <row r="550" spans="5:6" s="1" customFormat="1" x14ac:dyDescent="0.55000000000000004">
      <c r="E550" s="2"/>
      <c r="F550" s="4"/>
    </row>
    <row r="551" spans="5:6" s="1" customFormat="1" x14ac:dyDescent="0.55000000000000004">
      <c r="E551" s="2"/>
      <c r="F551" s="4"/>
    </row>
    <row r="552" spans="5:6" s="1" customFormat="1" x14ac:dyDescent="0.55000000000000004">
      <c r="E552" s="2"/>
      <c r="F552" s="4"/>
    </row>
    <row r="553" spans="5:6" s="1" customFormat="1" x14ac:dyDescent="0.55000000000000004">
      <c r="E553" s="2"/>
      <c r="F553" s="4"/>
    </row>
    <row r="554" spans="5:6" s="1" customFormat="1" x14ac:dyDescent="0.55000000000000004">
      <c r="E554" s="2"/>
      <c r="F554" s="4"/>
    </row>
    <row r="555" spans="5:6" s="1" customFormat="1" x14ac:dyDescent="0.55000000000000004">
      <c r="E555" s="2"/>
      <c r="F555" s="4"/>
    </row>
    <row r="556" spans="5:6" s="1" customFormat="1" x14ac:dyDescent="0.55000000000000004">
      <c r="E556" s="2"/>
      <c r="F556" s="4"/>
    </row>
    <row r="557" spans="5:6" s="1" customFormat="1" x14ac:dyDescent="0.55000000000000004">
      <c r="E557" s="2"/>
      <c r="F557" s="4"/>
    </row>
    <row r="558" spans="5:6" s="1" customFormat="1" x14ac:dyDescent="0.55000000000000004">
      <c r="E558" s="2"/>
      <c r="F558" s="4"/>
    </row>
    <row r="559" spans="5:6" s="1" customFormat="1" x14ac:dyDescent="0.55000000000000004">
      <c r="E559" s="2"/>
      <c r="F559" s="4"/>
    </row>
    <row r="560" spans="5:6" s="1" customFormat="1" x14ac:dyDescent="0.55000000000000004">
      <c r="E560" s="2"/>
      <c r="F560" s="4"/>
    </row>
    <row r="561" spans="5:6" s="1" customFormat="1" x14ac:dyDescent="0.55000000000000004">
      <c r="E561" s="2"/>
      <c r="F561" s="4"/>
    </row>
    <row r="562" spans="5:6" s="1" customFormat="1" x14ac:dyDescent="0.55000000000000004">
      <c r="E562" s="2"/>
      <c r="F562" s="4"/>
    </row>
    <row r="563" spans="5:6" s="1" customFormat="1" x14ac:dyDescent="0.55000000000000004">
      <c r="E563" s="2"/>
      <c r="F563" s="4"/>
    </row>
    <row r="564" spans="5:6" s="1" customFormat="1" x14ac:dyDescent="0.55000000000000004">
      <c r="E564" s="2"/>
      <c r="F564" s="4"/>
    </row>
    <row r="565" spans="5:6" s="1" customFormat="1" x14ac:dyDescent="0.55000000000000004">
      <c r="E565" s="2"/>
      <c r="F565" s="4"/>
    </row>
    <row r="566" spans="5:6" s="1" customFormat="1" x14ac:dyDescent="0.55000000000000004">
      <c r="E566" s="2"/>
      <c r="F566" s="4"/>
    </row>
    <row r="567" spans="5:6" s="1" customFormat="1" x14ac:dyDescent="0.55000000000000004">
      <c r="E567" s="2"/>
      <c r="F567" s="4"/>
    </row>
    <row r="568" spans="5:6" s="1" customFormat="1" x14ac:dyDescent="0.55000000000000004">
      <c r="E568" s="2"/>
      <c r="F568" s="4"/>
    </row>
    <row r="569" spans="5:6" s="1" customFormat="1" x14ac:dyDescent="0.55000000000000004">
      <c r="E569" s="2"/>
      <c r="F569" s="4"/>
    </row>
    <row r="570" spans="5:6" s="1" customFormat="1" x14ac:dyDescent="0.55000000000000004">
      <c r="E570" s="2"/>
      <c r="F570" s="4"/>
    </row>
    <row r="571" spans="5:6" s="1" customFormat="1" x14ac:dyDescent="0.55000000000000004">
      <c r="E571" s="2"/>
      <c r="F571" s="4"/>
    </row>
    <row r="572" spans="5:6" s="1" customFormat="1" x14ac:dyDescent="0.55000000000000004">
      <c r="E572" s="2"/>
      <c r="F572" s="4"/>
    </row>
    <row r="573" spans="5:6" s="1" customFormat="1" x14ac:dyDescent="0.55000000000000004">
      <c r="E573" s="2"/>
      <c r="F573" s="4"/>
    </row>
    <row r="574" spans="5:6" s="1" customFormat="1" x14ac:dyDescent="0.55000000000000004">
      <c r="E574" s="2"/>
      <c r="F574" s="4"/>
    </row>
    <row r="575" spans="5:6" s="1" customFormat="1" x14ac:dyDescent="0.55000000000000004">
      <c r="E575" s="2"/>
      <c r="F575" s="4"/>
    </row>
    <row r="576" spans="5:6" s="1" customFormat="1" x14ac:dyDescent="0.55000000000000004">
      <c r="E576" s="2"/>
      <c r="F576" s="4"/>
    </row>
    <row r="577" spans="5:6" s="1" customFormat="1" x14ac:dyDescent="0.55000000000000004">
      <c r="E577" s="2"/>
      <c r="F577" s="4"/>
    </row>
    <row r="578" spans="5:6" s="1" customFormat="1" x14ac:dyDescent="0.55000000000000004">
      <c r="E578" s="2"/>
      <c r="F578" s="4"/>
    </row>
    <row r="579" spans="5:6" s="1" customFormat="1" x14ac:dyDescent="0.55000000000000004">
      <c r="E579" s="2"/>
      <c r="F579" s="4"/>
    </row>
    <row r="580" spans="5:6" s="1" customFormat="1" x14ac:dyDescent="0.55000000000000004">
      <c r="E580" s="2"/>
      <c r="F580" s="4"/>
    </row>
    <row r="581" spans="5:6" s="1" customFormat="1" x14ac:dyDescent="0.55000000000000004">
      <c r="E581" s="2"/>
      <c r="F581" s="4"/>
    </row>
    <row r="582" spans="5:6" s="1" customFormat="1" x14ac:dyDescent="0.55000000000000004">
      <c r="E582" s="2"/>
      <c r="F582" s="4"/>
    </row>
    <row r="583" spans="5:6" s="1" customFormat="1" x14ac:dyDescent="0.55000000000000004">
      <c r="E583" s="2"/>
      <c r="F583" s="4"/>
    </row>
    <row r="584" spans="5:6" s="1" customFormat="1" x14ac:dyDescent="0.55000000000000004">
      <c r="E584" s="2"/>
      <c r="F584" s="4"/>
    </row>
    <row r="585" spans="5:6" s="1" customFormat="1" x14ac:dyDescent="0.55000000000000004">
      <c r="E585" s="2"/>
      <c r="F585" s="4"/>
    </row>
    <row r="586" spans="5:6" s="1" customFormat="1" x14ac:dyDescent="0.55000000000000004">
      <c r="E586" s="2"/>
      <c r="F586" s="4"/>
    </row>
    <row r="587" spans="5:6" s="1" customFormat="1" x14ac:dyDescent="0.55000000000000004">
      <c r="E587" s="2"/>
      <c r="F587" s="4"/>
    </row>
    <row r="588" spans="5:6" s="1" customFormat="1" x14ac:dyDescent="0.55000000000000004">
      <c r="E588" s="2"/>
      <c r="F588" s="4"/>
    </row>
    <row r="589" spans="5:6" s="1" customFormat="1" x14ac:dyDescent="0.55000000000000004">
      <c r="E589" s="2"/>
      <c r="F589" s="4"/>
    </row>
    <row r="590" spans="5:6" s="1" customFormat="1" x14ac:dyDescent="0.55000000000000004">
      <c r="E590" s="2"/>
      <c r="F590" s="4"/>
    </row>
    <row r="591" spans="5:6" s="1" customFormat="1" x14ac:dyDescent="0.55000000000000004">
      <c r="E591" s="2"/>
      <c r="F591" s="4"/>
    </row>
    <row r="592" spans="5:6" s="1" customFormat="1" x14ac:dyDescent="0.55000000000000004">
      <c r="E592" s="2"/>
      <c r="F592" s="4"/>
    </row>
    <row r="593" spans="5:6" s="1" customFormat="1" x14ac:dyDescent="0.55000000000000004">
      <c r="E593" s="2"/>
      <c r="F593" s="4"/>
    </row>
    <row r="594" spans="5:6" s="1" customFormat="1" x14ac:dyDescent="0.55000000000000004">
      <c r="E594" s="2"/>
      <c r="F594" s="4"/>
    </row>
    <row r="595" spans="5:6" s="1" customFormat="1" x14ac:dyDescent="0.55000000000000004">
      <c r="E595" s="2"/>
      <c r="F595" s="4"/>
    </row>
    <row r="596" spans="5:6" s="1" customFormat="1" x14ac:dyDescent="0.55000000000000004">
      <c r="E596" s="2"/>
      <c r="F596" s="4"/>
    </row>
    <row r="597" spans="5:6" s="1" customFormat="1" x14ac:dyDescent="0.55000000000000004">
      <c r="E597" s="2"/>
      <c r="F597" s="4"/>
    </row>
    <row r="598" spans="5:6" s="1" customFormat="1" x14ac:dyDescent="0.55000000000000004">
      <c r="E598" s="2"/>
      <c r="F598" s="4"/>
    </row>
    <row r="599" spans="5:6" s="1" customFormat="1" x14ac:dyDescent="0.55000000000000004">
      <c r="E599" s="2"/>
      <c r="F599" s="4"/>
    </row>
    <row r="600" spans="5:6" s="1" customFormat="1" x14ac:dyDescent="0.55000000000000004">
      <c r="E600" s="2"/>
      <c r="F600" s="4"/>
    </row>
    <row r="601" spans="5:6" s="1" customFormat="1" x14ac:dyDescent="0.55000000000000004">
      <c r="E601" s="2"/>
      <c r="F601" s="4"/>
    </row>
    <row r="602" spans="5:6" s="1" customFormat="1" x14ac:dyDescent="0.55000000000000004">
      <c r="E602" s="2"/>
      <c r="F602" s="4"/>
    </row>
    <row r="603" spans="5:6" s="1" customFormat="1" x14ac:dyDescent="0.55000000000000004">
      <c r="E603" s="2"/>
      <c r="F603" s="4"/>
    </row>
    <row r="604" spans="5:6" s="1" customFormat="1" x14ac:dyDescent="0.55000000000000004">
      <c r="E604" s="2"/>
      <c r="F604" s="4"/>
    </row>
    <row r="605" spans="5:6" s="1" customFormat="1" x14ac:dyDescent="0.55000000000000004">
      <c r="E605" s="2"/>
      <c r="F605" s="4"/>
    </row>
    <row r="606" spans="5:6" s="1" customFormat="1" x14ac:dyDescent="0.55000000000000004">
      <c r="E606" s="2"/>
      <c r="F606" s="4"/>
    </row>
    <row r="607" spans="5:6" s="1" customFormat="1" x14ac:dyDescent="0.55000000000000004">
      <c r="E607" s="2"/>
      <c r="F607" s="4"/>
    </row>
    <row r="608" spans="5:6" s="1" customFormat="1" x14ac:dyDescent="0.55000000000000004">
      <c r="E608" s="2"/>
      <c r="F608" s="4"/>
    </row>
    <row r="609" spans="5:6" s="1" customFormat="1" x14ac:dyDescent="0.55000000000000004">
      <c r="E609" s="2"/>
      <c r="F609" s="4"/>
    </row>
    <row r="610" spans="5:6" s="1" customFormat="1" x14ac:dyDescent="0.55000000000000004">
      <c r="E610" s="2"/>
      <c r="F610" s="4"/>
    </row>
    <row r="611" spans="5:6" s="1" customFormat="1" x14ac:dyDescent="0.55000000000000004">
      <c r="E611" s="2"/>
      <c r="F611" s="4"/>
    </row>
    <row r="612" spans="5:6" s="1" customFormat="1" x14ac:dyDescent="0.55000000000000004">
      <c r="E612" s="2"/>
      <c r="F612" s="4"/>
    </row>
    <row r="613" spans="5:6" s="1" customFormat="1" x14ac:dyDescent="0.55000000000000004">
      <c r="E613" s="2"/>
      <c r="F613" s="4"/>
    </row>
    <row r="614" spans="5:6" s="1" customFormat="1" x14ac:dyDescent="0.55000000000000004">
      <c r="E614" s="2"/>
      <c r="F614" s="4"/>
    </row>
    <row r="615" spans="5:6" s="1" customFormat="1" x14ac:dyDescent="0.55000000000000004">
      <c r="E615" s="2"/>
      <c r="F615" s="4"/>
    </row>
    <row r="616" spans="5:6" s="1" customFormat="1" x14ac:dyDescent="0.55000000000000004">
      <c r="E616" s="2"/>
      <c r="F616" s="4"/>
    </row>
    <row r="617" spans="5:6" s="1" customFormat="1" x14ac:dyDescent="0.55000000000000004">
      <c r="E617" s="2"/>
      <c r="F617" s="4"/>
    </row>
    <row r="618" spans="5:6" s="1" customFormat="1" x14ac:dyDescent="0.55000000000000004">
      <c r="E618" s="2"/>
      <c r="F618" s="4"/>
    </row>
    <row r="619" spans="5:6" s="1" customFormat="1" x14ac:dyDescent="0.55000000000000004">
      <c r="E619" s="2"/>
      <c r="F619" s="4"/>
    </row>
    <row r="620" spans="5:6" s="1" customFormat="1" x14ac:dyDescent="0.55000000000000004">
      <c r="E620" s="2"/>
      <c r="F620" s="4"/>
    </row>
    <row r="621" spans="5:6" s="1" customFormat="1" x14ac:dyDescent="0.55000000000000004">
      <c r="E621" s="2"/>
      <c r="F621" s="4"/>
    </row>
    <row r="622" spans="5:6" s="1" customFormat="1" x14ac:dyDescent="0.55000000000000004">
      <c r="E622" s="2"/>
      <c r="F622" s="4"/>
    </row>
    <row r="623" spans="5:6" s="1" customFormat="1" x14ac:dyDescent="0.55000000000000004">
      <c r="E623" s="2"/>
      <c r="F623" s="4"/>
    </row>
    <row r="624" spans="5:6" s="1" customFormat="1" x14ac:dyDescent="0.55000000000000004">
      <c r="E624" s="2"/>
      <c r="F624" s="4"/>
    </row>
    <row r="625" spans="5:6" s="1" customFormat="1" x14ac:dyDescent="0.55000000000000004">
      <c r="E625" s="2"/>
      <c r="F625" s="4"/>
    </row>
    <row r="626" spans="5:6" s="1" customFormat="1" x14ac:dyDescent="0.55000000000000004">
      <c r="E626" s="2"/>
      <c r="F626" s="4"/>
    </row>
    <row r="627" spans="5:6" s="1" customFormat="1" x14ac:dyDescent="0.55000000000000004">
      <c r="E627" s="2"/>
      <c r="F627" s="4"/>
    </row>
    <row r="628" spans="5:6" s="1" customFormat="1" x14ac:dyDescent="0.55000000000000004">
      <c r="E628" s="2"/>
      <c r="F628" s="4"/>
    </row>
    <row r="629" spans="5:6" s="1" customFormat="1" x14ac:dyDescent="0.55000000000000004">
      <c r="E629" s="2"/>
      <c r="F629" s="4"/>
    </row>
    <row r="630" spans="5:6" s="1" customFormat="1" x14ac:dyDescent="0.55000000000000004">
      <c r="E630" s="2"/>
      <c r="F630" s="4"/>
    </row>
    <row r="631" spans="5:6" s="1" customFormat="1" x14ac:dyDescent="0.55000000000000004">
      <c r="E631" s="2"/>
      <c r="F631" s="4"/>
    </row>
    <row r="632" spans="5:6" s="1" customFormat="1" x14ac:dyDescent="0.55000000000000004">
      <c r="E632" s="2"/>
      <c r="F632" s="4"/>
    </row>
    <row r="633" spans="5:6" s="1" customFormat="1" x14ac:dyDescent="0.55000000000000004">
      <c r="E633" s="2"/>
      <c r="F633" s="4"/>
    </row>
    <row r="634" spans="5:6" s="1" customFormat="1" x14ac:dyDescent="0.55000000000000004">
      <c r="E634" s="2"/>
      <c r="F634" s="4"/>
    </row>
    <row r="635" spans="5:6" s="1" customFormat="1" x14ac:dyDescent="0.55000000000000004">
      <c r="E635" s="2"/>
      <c r="F635" s="4"/>
    </row>
    <row r="636" spans="5:6" s="1" customFormat="1" x14ac:dyDescent="0.55000000000000004">
      <c r="E636" s="2"/>
      <c r="F636" s="4"/>
    </row>
    <row r="637" spans="5:6" s="1" customFormat="1" x14ac:dyDescent="0.55000000000000004">
      <c r="E637" s="2"/>
      <c r="F637" s="4"/>
    </row>
    <row r="638" spans="5:6" s="1" customFormat="1" x14ac:dyDescent="0.55000000000000004">
      <c r="E638" s="2"/>
      <c r="F638" s="4"/>
    </row>
    <row r="639" spans="5:6" s="1" customFormat="1" x14ac:dyDescent="0.55000000000000004">
      <c r="E639" s="2"/>
      <c r="F639" s="4"/>
    </row>
    <row r="640" spans="5:6" s="1" customFormat="1" x14ac:dyDescent="0.55000000000000004">
      <c r="E640" s="2"/>
      <c r="F640" s="4"/>
    </row>
    <row r="641" spans="5:6" s="1" customFormat="1" x14ac:dyDescent="0.55000000000000004">
      <c r="E641" s="2"/>
      <c r="F641" s="4"/>
    </row>
    <row r="642" spans="5:6" s="1" customFormat="1" x14ac:dyDescent="0.55000000000000004">
      <c r="E642" s="2"/>
      <c r="F642" s="4"/>
    </row>
    <row r="643" spans="5:6" s="1" customFormat="1" x14ac:dyDescent="0.55000000000000004">
      <c r="E643" s="2"/>
      <c r="F643" s="4"/>
    </row>
    <row r="644" spans="5:6" s="1" customFormat="1" x14ac:dyDescent="0.55000000000000004">
      <c r="E644" s="2"/>
      <c r="F644" s="4"/>
    </row>
    <row r="645" spans="5:6" s="1" customFormat="1" x14ac:dyDescent="0.55000000000000004">
      <c r="E645" s="2"/>
      <c r="F645" s="4"/>
    </row>
    <row r="646" spans="5:6" s="1" customFormat="1" x14ac:dyDescent="0.55000000000000004">
      <c r="E646" s="2"/>
      <c r="F646" s="4"/>
    </row>
    <row r="647" spans="5:6" s="1" customFormat="1" x14ac:dyDescent="0.55000000000000004">
      <c r="E647" s="2"/>
      <c r="F647" s="4"/>
    </row>
    <row r="648" spans="5:6" s="1" customFormat="1" x14ac:dyDescent="0.55000000000000004">
      <c r="E648" s="2"/>
      <c r="F648" s="4"/>
    </row>
    <row r="649" spans="5:6" s="1" customFormat="1" x14ac:dyDescent="0.55000000000000004">
      <c r="E649" s="2"/>
      <c r="F649" s="4"/>
    </row>
    <row r="650" spans="5:6" s="1" customFormat="1" x14ac:dyDescent="0.55000000000000004">
      <c r="E650" s="2"/>
      <c r="F650" s="4"/>
    </row>
    <row r="651" spans="5:6" s="1" customFormat="1" x14ac:dyDescent="0.55000000000000004">
      <c r="E651" s="2"/>
      <c r="F651" s="4"/>
    </row>
    <row r="652" spans="5:6" s="1" customFormat="1" x14ac:dyDescent="0.55000000000000004">
      <c r="E652" s="2"/>
      <c r="F652" s="4"/>
    </row>
    <row r="653" spans="5:6" s="1" customFormat="1" x14ac:dyDescent="0.55000000000000004">
      <c r="E653" s="2"/>
      <c r="F653" s="4"/>
    </row>
    <row r="654" spans="5:6" s="1" customFormat="1" x14ac:dyDescent="0.55000000000000004">
      <c r="E654" s="2"/>
      <c r="F654" s="4"/>
    </row>
    <row r="655" spans="5:6" s="1" customFormat="1" x14ac:dyDescent="0.55000000000000004">
      <c r="E655" s="2"/>
      <c r="F655" s="4"/>
    </row>
    <row r="656" spans="5:6" s="1" customFormat="1" x14ac:dyDescent="0.55000000000000004">
      <c r="E656" s="2"/>
      <c r="F656" s="4"/>
    </row>
    <row r="657" spans="5:6" s="1" customFormat="1" x14ac:dyDescent="0.55000000000000004">
      <c r="E657" s="2"/>
      <c r="F657" s="4"/>
    </row>
    <row r="658" spans="5:6" s="1" customFormat="1" x14ac:dyDescent="0.55000000000000004">
      <c r="E658" s="2"/>
      <c r="F658" s="4"/>
    </row>
    <row r="659" spans="5:6" s="1" customFormat="1" x14ac:dyDescent="0.55000000000000004">
      <c r="E659" s="2"/>
      <c r="F659" s="4"/>
    </row>
    <row r="660" spans="5:6" s="1" customFormat="1" x14ac:dyDescent="0.55000000000000004">
      <c r="E660" s="2"/>
      <c r="F660" s="4"/>
    </row>
    <row r="661" spans="5:6" s="1" customFormat="1" x14ac:dyDescent="0.55000000000000004">
      <c r="E661" s="2"/>
      <c r="F661" s="4"/>
    </row>
    <row r="662" spans="5:6" s="1" customFormat="1" x14ac:dyDescent="0.55000000000000004">
      <c r="E662" s="2"/>
      <c r="F662" s="4"/>
    </row>
    <row r="663" spans="5:6" s="1" customFormat="1" x14ac:dyDescent="0.55000000000000004">
      <c r="E663" s="2"/>
      <c r="F663" s="4"/>
    </row>
    <row r="664" spans="5:6" s="1" customFormat="1" x14ac:dyDescent="0.55000000000000004">
      <c r="E664" s="2"/>
      <c r="F664" s="4"/>
    </row>
    <row r="665" spans="5:6" s="1" customFormat="1" x14ac:dyDescent="0.55000000000000004">
      <c r="E665" s="2"/>
      <c r="F665" s="4"/>
    </row>
    <row r="666" spans="5:6" s="1" customFormat="1" x14ac:dyDescent="0.55000000000000004">
      <c r="E666" s="2"/>
      <c r="F666" s="4"/>
    </row>
    <row r="667" spans="5:6" s="1" customFormat="1" x14ac:dyDescent="0.55000000000000004">
      <c r="E667" s="2"/>
      <c r="F667" s="4"/>
    </row>
    <row r="668" spans="5:6" s="1" customFormat="1" x14ac:dyDescent="0.55000000000000004">
      <c r="E668" s="2"/>
      <c r="F668" s="4"/>
    </row>
    <row r="669" spans="5:6" s="1" customFormat="1" x14ac:dyDescent="0.55000000000000004">
      <c r="E669" s="2"/>
      <c r="F669" s="4"/>
    </row>
    <row r="670" spans="5:6" s="1" customFormat="1" x14ac:dyDescent="0.55000000000000004">
      <c r="E670" s="2"/>
      <c r="F670" s="4"/>
    </row>
    <row r="671" spans="5:6" s="1" customFormat="1" x14ac:dyDescent="0.55000000000000004">
      <c r="E671" s="2"/>
      <c r="F671" s="4"/>
    </row>
    <row r="672" spans="5:6" s="1" customFormat="1" x14ac:dyDescent="0.55000000000000004">
      <c r="E672" s="2"/>
      <c r="F672" s="4"/>
    </row>
    <row r="673" spans="5:6" s="1" customFormat="1" x14ac:dyDescent="0.55000000000000004">
      <c r="E673" s="2"/>
      <c r="F673" s="4"/>
    </row>
    <row r="674" spans="5:6" s="1" customFormat="1" x14ac:dyDescent="0.55000000000000004">
      <c r="E674" s="2"/>
      <c r="F674" s="4"/>
    </row>
    <row r="675" spans="5:6" s="1" customFormat="1" x14ac:dyDescent="0.55000000000000004">
      <c r="E675" s="2"/>
      <c r="F675" s="4"/>
    </row>
    <row r="676" spans="5:6" s="1" customFormat="1" x14ac:dyDescent="0.55000000000000004">
      <c r="E676" s="2"/>
      <c r="F676" s="4"/>
    </row>
    <row r="677" spans="5:6" s="1" customFormat="1" x14ac:dyDescent="0.55000000000000004">
      <c r="E677" s="2"/>
      <c r="F677" s="4"/>
    </row>
    <row r="678" spans="5:6" s="1" customFormat="1" x14ac:dyDescent="0.55000000000000004">
      <c r="E678" s="2"/>
      <c r="F678" s="4"/>
    </row>
    <row r="679" spans="5:6" s="1" customFormat="1" x14ac:dyDescent="0.55000000000000004">
      <c r="E679" s="2"/>
      <c r="F679" s="4"/>
    </row>
    <row r="680" spans="5:6" s="1" customFormat="1" x14ac:dyDescent="0.55000000000000004">
      <c r="E680" s="2"/>
      <c r="F680" s="4"/>
    </row>
    <row r="681" spans="5:6" s="1" customFormat="1" x14ac:dyDescent="0.55000000000000004">
      <c r="E681" s="2"/>
      <c r="F681" s="4"/>
    </row>
    <row r="682" spans="5:6" s="1" customFormat="1" x14ac:dyDescent="0.55000000000000004">
      <c r="E682" s="2"/>
      <c r="F682" s="4"/>
    </row>
    <row r="683" spans="5:6" s="1" customFormat="1" x14ac:dyDescent="0.55000000000000004">
      <c r="E683" s="2"/>
      <c r="F683" s="4"/>
    </row>
    <row r="684" spans="5:6" s="1" customFormat="1" x14ac:dyDescent="0.55000000000000004">
      <c r="E684" s="2"/>
      <c r="F684" s="4"/>
    </row>
    <row r="685" spans="5:6" s="1" customFormat="1" x14ac:dyDescent="0.55000000000000004">
      <c r="E685" s="2"/>
      <c r="F685" s="4"/>
    </row>
    <row r="686" spans="5:6" s="1" customFormat="1" x14ac:dyDescent="0.55000000000000004">
      <c r="E686" s="2"/>
      <c r="F686" s="4"/>
    </row>
    <row r="687" spans="5:6" s="1" customFormat="1" x14ac:dyDescent="0.55000000000000004">
      <c r="E687" s="2"/>
      <c r="F687" s="4"/>
    </row>
    <row r="688" spans="5:6" s="1" customFormat="1" x14ac:dyDescent="0.55000000000000004">
      <c r="E688" s="2"/>
      <c r="F688" s="4"/>
    </row>
    <row r="689" spans="5:6" s="1" customFormat="1" x14ac:dyDescent="0.55000000000000004">
      <c r="E689" s="2"/>
      <c r="F689" s="4"/>
    </row>
    <row r="690" spans="5:6" s="1" customFormat="1" x14ac:dyDescent="0.55000000000000004">
      <c r="E690" s="2"/>
      <c r="F690" s="4"/>
    </row>
    <row r="691" spans="5:6" s="1" customFormat="1" x14ac:dyDescent="0.55000000000000004">
      <c r="E691" s="2"/>
      <c r="F691" s="4"/>
    </row>
    <row r="692" spans="5:6" s="1" customFormat="1" x14ac:dyDescent="0.55000000000000004">
      <c r="E692" s="2"/>
      <c r="F692" s="4"/>
    </row>
    <row r="693" spans="5:6" s="1" customFormat="1" x14ac:dyDescent="0.55000000000000004">
      <c r="E693" s="2"/>
      <c r="F693" s="4"/>
    </row>
    <row r="694" spans="5:6" s="1" customFormat="1" x14ac:dyDescent="0.55000000000000004">
      <c r="E694" s="2"/>
      <c r="F694" s="4"/>
    </row>
    <row r="695" spans="5:6" s="1" customFormat="1" x14ac:dyDescent="0.55000000000000004">
      <c r="E695" s="2"/>
      <c r="F695" s="4"/>
    </row>
    <row r="696" spans="5:6" s="1" customFormat="1" x14ac:dyDescent="0.55000000000000004">
      <c r="E696" s="2"/>
      <c r="F696" s="4"/>
    </row>
    <row r="697" spans="5:6" s="1" customFormat="1" x14ac:dyDescent="0.55000000000000004">
      <c r="E697" s="2"/>
      <c r="F697" s="4"/>
    </row>
    <row r="698" spans="5:6" s="1" customFormat="1" x14ac:dyDescent="0.55000000000000004">
      <c r="E698" s="2"/>
      <c r="F698" s="4"/>
    </row>
    <row r="699" spans="5:6" s="1" customFormat="1" x14ac:dyDescent="0.55000000000000004">
      <c r="E699" s="2"/>
      <c r="F699" s="4"/>
    </row>
    <row r="700" spans="5:6" s="1" customFormat="1" x14ac:dyDescent="0.55000000000000004">
      <c r="E700" s="2"/>
      <c r="F700" s="4"/>
    </row>
    <row r="701" spans="5:6" s="1" customFormat="1" x14ac:dyDescent="0.55000000000000004">
      <c r="E701" s="2"/>
      <c r="F701" s="4"/>
    </row>
    <row r="702" spans="5:6" s="1" customFormat="1" x14ac:dyDescent="0.55000000000000004">
      <c r="E702" s="2"/>
      <c r="F702" s="4"/>
    </row>
    <row r="703" spans="5:6" s="1" customFormat="1" x14ac:dyDescent="0.55000000000000004">
      <c r="E703" s="2"/>
      <c r="F703" s="4"/>
    </row>
    <row r="704" spans="5:6" s="1" customFormat="1" x14ac:dyDescent="0.55000000000000004">
      <c r="E704" s="2"/>
      <c r="F704" s="4"/>
    </row>
    <row r="705" spans="5:6" s="1" customFormat="1" x14ac:dyDescent="0.55000000000000004">
      <c r="E705" s="2"/>
      <c r="F705" s="4"/>
    </row>
    <row r="706" spans="5:6" s="1" customFormat="1" x14ac:dyDescent="0.55000000000000004">
      <c r="E706" s="2"/>
      <c r="F706" s="4"/>
    </row>
    <row r="707" spans="5:6" s="1" customFormat="1" x14ac:dyDescent="0.55000000000000004">
      <c r="E707" s="2"/>
      <c r="F707" s="4"/>
    </row>
    <row r="708" spans="5:6" s="1" customFormat="1" x14ac:dyDescent="0.55000000000000004">
      <c r="E708" s="2"/>
      <c r="F708" s="4"/>
    </row>
    <row r="709" spans="5:6" s="1" customFormat="1" x14ac:dyDescent="0.55000000000000004">
      <c r="E709" s="2"/>
      <c r="F709" s="4"/>
    </row>
    <row r="710" spans="5:6" s="1" customFormat="1" x14ac:dyDescent="0.55000000000000004">
      <c r="E710" s="2"/>
      <c r="F710" s="4"/>
    </row>
    <row r="711" spans="5:6" s="1" customFormat="1" x14ac:dyDescent="0.55000000000000004">
      <c r="E711" s="2"/>
      <c r="F711" s="4"/>
    </row>
    <row r="712" spans="5:6" s="1" customFormat="1" x14ac:dyDescent="0.55000000000000004">
      <c r="E712" s="2"/>
      <c r="F712" s="4"/>
    </row>
    <row r="713" spans="5:6" s="1" customFormat="1" x14ac:dyDescent="0.55000000000000004">
      <c r="E713" s="2"/>
      <c r="F713" s="4"/>
    </row>
    <row r="714" spans="5:6" s="1" customFormat="1" x14ac:dyDescent="0.55000000000000004">
      <c r="E714" s="2"/>
      <c r="F714" s="4"/>
    </row>
    <row r="715" spans="5:6" s="1" customFormat="1" x14ac:dyDescent="0.55000000000000004">
      <c r="E715" s="2"/>
      <c r="F715" s="4"/>
    </row>
    <row r="716" spans="5:6" s="1" customFormat="1" x14ac:dyDescent="0.55000000000000004">
      <c r="E716" s="2"/>
      <c r="F716" s="4"/>
    </row>
    <row r="717" spans="5:6" s="1" customFormat="1" x14ac:dyDescent="0.55000000000000004">
      <c r="E717" s="2"/>
      <c r="F717" s="4"/>
    </row>
    <row r="718" spans="5:6" s="1" customFormat="1" x14ac:dyDescent="0.55000000000000004">
      <c r="E718" s="2"/>
      <c r="F718" s="4"/>
    </row>
    <row r="719" spans="5:6" s="1" customFormat="1" x14ac:dyDescent="0.55000000000000004">
      <c r="E719" s="2"/>
      <c r="F719" s="4"/>
    </row>
    <row r="720" spans="5:6" s="1" customFormat="1" x14ac:dyDescent="0.55000000000000004">
      <c r="E720" s="2"/>
      <c r="F720" s="4"/>
    </row>
    <row r="721" spans="5:6" s="1" customFormat="1" x14ac:dyDescent="0.55000000000000004">
      <c r="E721" s="2"/>
      <c r="F721" s="4"/>
    </row>
    <row r="722" spans="5:6" s="1" customFormat="1" x14ac:dyDescent="0.55000000000000004">
      <c r="E722" s="2"/>
      <c r="F722" s="4"/>
    </row>
    <row r="723" spans="5:6" s="1" customFormat="1" x14ac:dyDescent="0.55000000000000004">
      <c r="E723" s="2"/>
      <c r="F723" s="4"/>
    </row>
    <row r="724" spans="5:6" s="1" customFormat="1" x14ac:dyDescent="0.55000000000000004">
      <c r="E724" s="2"/>
      <c r="F724" s="4"/>
    </row>
    <row r="725" spans="5:6" s="1" customFormat="1" x14ac:dyDescent="0.55000000000000004">
      <c r="E725" s="2"/>
      <c r="F725" s="4"/>
    </row>
    <row r="726" spans="5:6" s="1" customFormat="1" x14ac:dyDescent="0.55000000000000004">
      <c r="E726" s="2"/>
      <c r="F726" s="4"/>
    </row>
    <row r="727" spans="5:6" s="1" customFormat="1" x14ac:dyDescent="0.55000000000000004">
      <c r="E727" s="2"/>
      <c r="F727" s="4"/>
    </row>
    <row r="728" spans="5:6" s="1" customFormat="1" x14ac:dyDescent="0.55000000000000004">
      <c r="E728" s="2"/>
      <c r="F728" s="4"/>
    </row>
    <row r="729" spans="5:6" s="1" customFormat="1" x14ac:dyDescent="0.55000000000000004">
      <c r="E729" s="2"/>
      <c r="F729" s="4"/>
    </row>
    <row r="730" spans="5:6" s="1" customFormat="1" x14ac:dyDescent="0.55000000000000004">
      <c r="E730" s="2"/>
      <c r="F730" s="4"/>
    </row>
    <row r="731" spans="5:6" s="1" customFormat="1" x14ac:dyDescent="0.55000000000000004">
      <c r="E731" s="2"/>
      <c r="F731" s="4"/>
    </row>
    <row r="732" spans="5:6" s="1" customFormat="1" x14ac:dyDescent="0.55000000000000004">
      <c r="E732" s="2"/>
      <c r="F732" s="4"/>
    </row>
    <row r="733" spans="5:6" s="1" customFormat="1" x14ac:dyDescent="0.55000000000000004">
      <c r="E733" s="2"/>
      <c r="F733" s="4"/>
    </row>
    <row r="734" spans="5:6" s="1" customFormat="1" x14ac:dyDescent="0.55000000000000004">
      <c r="E734" s="2"/>
      <c r="F734" s="4"/>
    </row>
    <row r="735" spans="5:6" s="1" customFormat="1" x14ac:dyDescent="0.55000000000000004">
      <c r="E735" s="2"/>
      <c r="F735" s="4"/>
    </row>
    <row r="736" spans="5:6" s="1" customFormat="1" x14ac:dyDescent="0.55000000000000004">
      <c r="E736" s="2"/>
      <c r="F736" s="4"/>
    </row>
    <row r="737" spans="5:6" s="1" customFormat="1" x14ac:dyDescent="0.55000000000000004">
      <c r="E737" s="2"/>
      <c r="F737" s="4"/>
    </row>
    <row r="738" spans="5:6" s="1" customFormat="1" x14ac:dyDescent="0.55000000000000004">
      <c r="E738" s="2"/>
      <c r="F738" s="4"/>
    </row>
    <row r="739" spans="5:6" s="1" customFormat="1" x14ac:dyDescent="0.55000000000000004">
      <c r="E739" s="2"/>
      <c r="F739" s="4"/>
    </row>
    <row r="740" spans="5:6" s="1" customFormat="1" x14ac:dyDescent="0.55000000000000004">
      <c r="E740" s="2"/>
      <c r="F740" s="4"/>
    </row>
    <row r="741" spans="5:6" s="1" customFormat="1" x14ac:dyDescent="0.55000000000000004">
      <c r="E741" s="2"/>
      <c r="F741" s="4"/>
    </row>
    <row r="742" spans="5:6" s="1" customFormat="1" x14ac:dyDescent="0.55000000000000004">
      <c r="E742" s="2"/>
      <c r="F742" s="4"/>
    </row>
    <row r="743" spans="5:6" s="1" customFormat="1" x14ac:dyDescent="0.55000000000000004">
      <c r="E743" s="2"/>
      <c r="F743" s="4"/>
    </row>
    <row r="744" spans="5:6" s="1" customFormat="1" x14ac:dyDescent="0.55000000000000004">
      <c r="E744" s="2"/>
      <c r="F744" s="4"/>
    </row>
    <row r="745" spans="5:6" s="1" customFormat="1" x14ac:dyDescent="0.55000000000000004">
      <c r="E745" s="2"/>
      <c r="F745" s="4"/>
    </row>
    <row r="746" spans="5:6" s="1" customFormat="1" x14ac:dyDescent="0.55000000000000004">
      <c r="E746" s="2"/>
      <c r="F746" s="4"/>
    </row>
    <row r="747" spans="5:6" s="1" customFormat="1" x14ac:dyDescent="0.55000000000000004">
      <c r="E747" s="2"/>
      <c r="F747" s="4"/>
    </row>
    <row r="748" spans="5:6" s="1" customFormat="1" x14ac:dyDescent="0.55000000000000004">
      <c r="E748" s="2"/>
      <c r="F748" s="4"/>
    </row>
    <row r="749" spans="5:6" s="1" customFormat="1" x14ac:dyDescent="0.55000000000000004">
      <c r="E749" s="2"/>
      <c r="F749" s="4"/>
    </row>
    <row r="750" spans="5:6" s="1" customFormat="1" x14ac:dyDescent="0.55000000000000004">
      <c r="E750" s="2"/>
      <c r="F750" s="4"/>
    </row>
    <row r="751" spans="5:6" s="1" customFormat="1" x14ac:dyDescent="0.55000000000000004">
      <c r="E751" s="2"/>
      <c r="F751" s="4"/>
    </row>
    <row r="752" spans="5:6" s="1" customFormat="1" x14ac:dyDescent="0.55000000000000004">
      <c r="E752" s="2"/>
      <c r="F752" s="4"/>
    </row>
    <row r="753" spans="5:6" s="1" customFormat="1" x14ac:dyDescent="0.55000000000000004">
      <c r="E753" s="2"/>
      <c r="F753" s="4"/>
    </row>
    <row r="754" spans="5:6" s="1" customFormat="1" x14ac:dyDescent="0.55000000000000004">
      <c r="E754" s="2"/>
      <c r="F754" s="4"/>
    </row>
    <row r="755" spans="5:6" s="1" customFormat="1" x14ac:dyDescent="0.55000000000000004">
      <c r="E755" s="2"/>
      <c r="F755" s="4"/>
    </row>
    <row r="756" spans="5:6" s="1" customFormat="1" x14ac:dyDescent="0.55000000000000004">
      <c r="E756" s="2"/>
      <c r="F756" s="4"/>
    </row>
    <row r="757" spans="5:6" s="1" customFormat="1" x14ac:dyDescent="0.55000000000000004">
      <c r="E757" s="2"/>
      <c r="F757" s="4"/>
    </row>
    <row r="758" spans="5:6" s="1" customFormat="1" x14ac:dyDescent="0.55000000000000004">
      <c r="E758" s="2"/>
      <c r="F758" s="4"/>
    </row>
    <row r="759" spans="5:6" s="1" customFormat="1" x14ac:dyDescent="0.55000000000000004">
      <c r="E759" s="2"/>
      <c r="F759" s="4"/>
    </row>
    <row r="760" spans="5:6" s="1" customFormat="1" x14ac:dyDescent="0.55000000000000004">
      <c r="E760" s="2"/>
      <c r="F760" s="4"/>
    </row>
    <row r="761" spans="5:6" s="1" customFormat="1" x14ac:dyDescent="0.55000000000000004">
      <c r="E761" s="2"/>
      <c r="F761" s="4"/>
    </row>
    <row r="762" spans="5:6" s="1" customFormat="1" x14ac:dyDescent="0.55000000000000004">
      <c r="E762" s="2"/>
      <c r="F762" s="4"/>
    </row>
    <row r="763" spans="5:6" s="1" customFormat="1" x14ac:dyDescent="0.55000000000000004">
      <c r="E763" s="2"/>
      <c r="F763" s="4"/>
    </row>
    <row r="764" spans="5:6" s="1" customFormat="1" x14ac:dyDescent="0.55000000000000004">
      <c r="E764" s="2"/>
      <c r="F764" s="4"/>
    </row>
    <row r="765" spans="5:6" s="1" customFormat="1" x14ac:dyDescent="0.55000000000000004">
      <c r="E765" s="2"/>
      <c r="F765" s="4"/>
    </row>
    <row r="766" spans="5:6" s="1" customFormat="1" x14ac:dyDescent="0.55000000000000004">
      <c r="E766" s="2"/>
      <c r="F766" s="4"/>
    </row>
    <row r="767" spans="5:6" s="1" customFormat="1" x14ac:dyDescent="0.55000000000000004">
      <c r="E767" s="2"/>
      <c r="F767" s="4"/>
    </row>
    <row r="768" spans="5:6" s="1" customFormat="1" x14ac:dyDescent="0.55000000000000004">
      <c r="E768" s="2"/>
      <c r="F768" s="4"/>
    </row>
    <row r="769" spans="5:6" s="1" customFormat="1" x14ac:dyDescent="0.55000000000000004">
      <c r="E769" s="2"/>
      <c r="F769" s="4"/>
    </row>
    <row r="770" spans="5:6" s="1" customFormat="1" x14ac:dyDescent="0.55000000000000004">
      <c r="E770" s="2"/>
      <c r="F770" s="4"/>
    </row>
    <row r="771" spans="5:6" s="1" customFormat="1" x14ac:dyDescent="0.55000000000000004">
      <c r="E771" s="2"/>
      <c r="F771" s="4"/>
    </row>
    <row r="772" spans="5:6" s="1" customFormat="1" x14ac:dyDescent="0.55000000000000004">
      <c r="E772" s="2"/>
      <c r="F772" s="4"/>
    </row>
    <row r="773" spans="5:6" s="1" customFormat="1" x14ac:dyDescent="0.55000000000000004">
      <c r="E773" s="2"/>
      <c r="F773" s="4"/>
    </row>
    <row r="774" spans="5:6" s="1" customFormat="1" x14ac:dyDescent="0.55000000000000004">
      <c r="E774" s="2"/>
      <c r="F774" s="4"/>
    </row>
    <row r="775" spans="5:6" s="1" customFormat="1" x14ac:dyDescent="0.55000000000000004">
      <c r="E775" s="2"/>
      <c r="F775" s="4"/>
    </row>
    <row r="776" spans="5:6" s="1" customFormat="1" x14ac:dyDescent="0.55000000000000004">
      <c r="E776" s="2"/>
      <c r="F776" s="4"/>
    </row>
    <row r="777" spans="5:6" s="1" customFormat="1" x14ac:dyDescent="0.55000000000000004">
      <c r="E777" s="2"/>
      <c r="F777" s="4"/>
    </row>
    <row r="778" spans="5:6" s="1" customFormat="1" x14ac:dyDescent="0.55000000000000004">
      <c r="E778" s="2"/>
      <c r="F778" s="4"/>
    </row>
    <row r="779" spans="5:6" s="1" customFormat="1" x14ac:dyDescent="0.55000000000000004">
      <c r="E779" s="2"/>
      <c r="F779" s="4"/>
    </row>
    <row r="780" spans="5:6" s="1" customFormat="1" x14ac:dyDescent="0.55000000000000004">
      <c r="E780" s="2"/>
      <c r="F780" s="4"/>
    </row>
    <row r="781" spans="5:6" s="1" customFormat="1" x14ac:dyDescent="0.55000000000000004">
      <c r="E781" s="2"/>
      <c r="F781" s="4"/>
    </row>
  </sheetData>
  <mergeCells count="13">
    <mergeCell ref="L5:L6"/>
    <mergeCell ref="M5:M6"/>
    <mergeCell ref="N5:N6"/>
    <mergeCell ref="A2:J2"/>
    <mergeCell ref="A4:N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pipMars2022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mokinfo</cp:lastModifiedBy>
  <dcterms:created xsi:type="dcterms:W3CDTF">2022-04-03T10:39:34Z</dcterms:created>
  <dcterms:modified xsi:type="dcterms:W3CDTF">2022-04-11T08:34:45Z</dcterms:modified>
</cp:coreProperties>
</file>